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vail\Site internet\"/>
    </mc:Choice>
  </mc:AlternateContent>
  <xr:revisionPtr revIDLastSave="0" documentId="13_ncr:1_{C150C21C-5929-4586-9BC0-E9D277A7F3C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étadonnées" sheetId="2" r:id="rId1"/>
    <sheet name="T_3305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408" i="1" l="1"/>
  <c r="AN408" i="1" s="1"/>
  <c r="AI406" i="1"/>
  <c r="AI405" i="1"/>
  <c r="AI403" i="1"/>
  <c r="AN409" i="1"/>
  <c r="AN407" i="1"/>
  <c r="AN406" i="1"/>
  <c r="AN405" i="1"/>
  <c r="AN404" i="1"/>
  <c r="AN403" i="1"/>
  <c r="AN402" i="1"/>
  <c r="AN401" i="1"/>
  <c r="AN571" i="1"/>
  <c r="AN569" i="1"/>
  <c r="AN566" i="1"/>
  <c r="AN564" i="1"/>
  <c r="AN563" i="1"/>
  <c r="AN652" i="1"/>
  <c r="AN650" i="1"/>
  <c r="AN648" i="1"/>
  <c r="AN647" i="1"/>
  <c r="AN646" i="1"/>
  <c r="AN645" i="1"/>
  <c r="AN644" i="1"/>
  <c r="AN726" i="1"/>
  <c r="AN728" i="1"/>
  <c r="AN731" i="1"/>
  <c r="AN732" i="1"/>
  <c r="AN733" i="1"/>
  <c r="AN725" i="1"/>
  <c r="AI570" i="1"/>
  <c r="AN570" i="1" s="1"/>
  <c r="AI568" i="1"/>
  <c r="AN568" i="1" s="1"/>
  <c r="AI567" i="1"/>
  <c r="AN567" i="1" s="1"/>
  <c r="AI565" i="1"/>
  <c r="AN565" i="1" s="1"/>
  <c r="AI651" i="1"/>
  <c r="AN651" i="1" s="1"/>
  <c r="AI649" i="1"/>
  <c r="AN649" i="1" s="1"/>
  <c r="AI648" i="1"/>
  <c r="AI646" i="1"/>
  <c r="AI732" i="1"/>
  <c r="AI730" i="1"/>
  <c r="AN730" i="1" s="1"/>
  <c r="AI729" i="1"/>
  <c r="AN729" i="1" s="1"/>
  <c r="AI727" i="1"/>
  <c r="AN727" i="1" s="1"/>
  <c r="AN77" i="1" l="1"/>
  <c r="AN562" i="1"/>
  <c r="AN84" i="1"/>
  <c r="AN85" i="1"/>
  <c r="AN83" i="1"/>
  <c r="AN80" i="1"/>
  <c r="AN78" i="1"/>
  <c r="AN643" i="1"/>
  <c r="AN81" i="1"/>
  <c r="AN82" i="1"/>
  <c r="AN79" i="1"/>
  <c r="AN76" i="1" s="1"/>
  <c r="AN400" i="1"/>
  <c r="AN724" i="1"/>
  <c r="AI872" i="1"/>
  <c r="AJ872" i="1" s="1"/>
  <c r="AI876" i="1"/>
  <c r="AJ876" i="1" s="1"/>
  <c r="AI875" i="1"/>
  <c r="AJ875" i="1" s="1"/>
  <c r="AI874" i="1"/>
  <c r="AJ874" i="1" s="1"/>
  <c r="AI873" i="1"/>
  <c r="AJ873" i="1" s="1"/>
  <c r="AI871" i="1"/>
  <c r="AI795" i="1"/>
  <c r="AJ795" i="1" s="1"/>
  <c r="AI794" i="1"/>
  <c r="AJ794" i="1" s="1"/>
  <c r="AI793" i="1"/>
  <c r="AJ793" i="1" s="1"/>
  <c r="AI792" i="1"/>
  <c r="AJ792" i="1" s="1"/>
  <c r="AI791" i="1"/>
  <c r="AJ791" i="1" s="1"/>
  <c r="AI790" i="1"/>
  <c r="AI710" i="1"/>
  <c r="AI711" i="1"/>
  <c r="AJ711" i="1" s="1"/>
  <c r="AI712" i="1"/>
  <c r="AJ712" i="1" s="1"/>
  <c r="AI713" i="1"/>
  <c r="AJ713" i="1" s="1"/>
  <c r="AI714" i="1"/>
  <c r="AI709" i="1"/>
  <c r="AI224" i="1"/>
  <c r="AJ224" i="1" s="1"/>
  <c r="AI225" i="1"/>
  <c r="AI226" i="1"/>
  <c r="AJ226" i="1" s="1"/>
  <c r="AI227" i="1"/>
  <c r="AJ227" i="1" s="1"/>
  <c r="AI228" i="1"/>
  <c r="AJ228" i="1" s="1"/>
  <c r="AI223" i="1"/>
  <c r="AJ223" i="1" s="1"/>
  <c r="AI143" i="1"/>
  <c r="AJ143" i="1" s="1"/>
  <c r="AI142" i="1"/>
  <c r="AJ142" i="1" s="1"/>
  <c r="AI147" i="1"/>
  <c r="AJ147" i="1" s="1"/>
  <c r="AI146" i="1"/>
  <c r="AI145" i="1"/>
  <c r="AI144" i="1"/>
  <c r="AI133" i="1"/>
  <c r="AI132" i="1"/>
  <c r="AI131" i="1"/>
  <c r="AI130" i="1"/>
  <c r="AI129" i="1"/>
  <c r="AJ129" i="1" s="1"/>
  <c r="AI128" i="1"/>
  <c r="AI111" i="1"/>
  <c r="AI112" i="1"/>
  <c r="AJ112" i="1" s="1"/>
  <c r="AI113" i="1"/>
  <c r="AJ113" i="1" s="1"/>
  <c r="AI114" i="1"/>
  <c r="AJ114" i="1" s="1"/>
  <c r="AI115" i="1"/>
  <c r="AJ115" i="1" s="1"/>
  <c r="AI117" i="1"/>
  <c r="AJ117" i="1" s="1"/>
  <c r="AI118" i="1"/>
  <c r="AJ118" i="1" s="1"/>
  <c r="AI119" i="1"/>
  <c r="AJ119" i="1" s="1"/>
  <c r="AI116" i="1"/>
  <c r="AJ116" i="1" s="1"/>
  <c r="AJ131" i="1"/>
  <c r="AJ132" i="1"/>
  <c r="AI92" i="1"/>
  <c r="AJ92" i="1" s="1"/>
  <c r="AI93" i="1"/>
  <c r="AJ93" i="1" s="1"/>
  <c r="AI94" i="1"/>
  <c r="AJ94" i="1" s="1"/>
  <c r="AI95" i="1"/>
  <c r="AJ95" i="1" s="1"/>
  <c r="AI96" i="1"/>
  <c r="AJ96" i="1" s="1"/>
  <c r="AI89" i="1"/>
  <c r="AI90" i="1"/>
  <c r="AJ90" i="1" s="1"/>
  <c r="AI102" i="1"/>
  <c r="AJ102" i="1" s="1"/>
  <c r="AI101" i="1"/>
  <c r="AJ101" i="1" s="1"/>
  <c r="AI100" i="1"/>
  <c r="AJ100" i="1" s="1"/>
  <c r="AI99" i="1"/>
  <c r="AJ99" i="1" s="1"/>
  <c r="AI98" i="1"/>
  <c r="AJ98" i="1" s="1"/>
  <c r="AI109" i="1"/>
  <c r="AJ109" i="1" s="1"/>
  <c r="AI108" i="1"/>
  <c r="AJ108" i="1" s="1"/>
  <c r="AI107" i="1"/>
  <c r="AJ107" i="1" s="1"/>
  <c r="AI106" i="1"/>
  <c r="AJ106" i="1" s="1"/>
  <c r="AI105" i="1"/>
  <c r="AJ105" i="1" s="1"/>
  <c r="AI104" i="1"/>
  <c r="AJ104" i="1" s="1"/>
  <c r="AI820" i="1"/>
  <c r="AJ820" i="1" s="1"/>
  <c r="AI895" i="1"/>
  <c r="AI894" i="1"/>
  <c r="AI893" i="1"/>
  <c r="AJ893" i="1" s="1"/>
  <c r="AI892" i="1"/>
  <c r="AJ892" i="1" s="1"/>
  <c r="AI891" i="1"/>
  <c r="AI890" i="1"/>
  <c r="AJ890" i="1" s="1"/>
  <c r="AI889" i="1"/>
  <c r="AJ889" i="1" s="1"/>
  <c r="AI888" i="1"/>
  <c r="AJ888" i="1" s="1"/>
  <c r="AI887" i="1"/>
  <c r="AJ887" i="1" s="1"/>
  <c r="AI885" i="1"/>
  <c r="AJ885" i="1" s="1"/>
  <c r="AI884" i="1"/>
  <c r="AI883" i="1"/>
  <c r="AI882" i="1"/>
  <c r="AJ882" i="1" s="1"/>
  <c r="AI881" i="1"/>
  <c r="AJ881" i="1" s="1"/>
  <c r="AI880" i="1"/>
  <c r="AJ880" i="1" s="1"/>
  <c r="AI879" i="1"/>
  <c r="AJ879" i="1" s="1"/>
  <c r="AI878" i="1"/>
  <c r="AI869" i="1"/>
  <c r="AJ869" i="1" s="1"/>
  <c r="AI868" i="1"/>
  <c r="AJ868" i="1" s="1"/>
  <c r="AI867" i="1"/>
  <c r="AI866" i="1"/>
  <c r="AJ866" i="1" s="1"/>
  <c r="AI865" i="1"/>
  <c r="AJ865" i="1" s="1"/>
  <c r="AI864" i="1"/>
  <c r="AJ864" i="1" s="1"/>
  <c r="AI862" i="1"/>
  <c r="AJ862" i="1" s="1"/>
  <c r="AI861" i="1"/>
  <c r="AJ861" i="1" s="1"/>
  <c r="AI860" i="1"/>
  <c r="AI859" i="1"/>
  <c r="AJ859" i="1" s="1"/>
  <c r="AI858" i="1"/>
  <c r="AJ858" i="1" s="1"/>
  <c r="AI857" i="1"/>
  <c r="AJ857" i="1" s="1"/>
  <c r="AI855" i="1"/>
  <c r="AJ855" i="1" s="1"/>
  <c r="AI854" i="1"/>
  <c r="AI853" i="1"/>
  <c r="AI852" i="1"/>
  <c r="AI851" i="1"/>
  <c r="AJ851" i="1" s="1"/>
  <c r="AI850" i="1"/>
  <c r="AI848" i="1"/>
  <c r="AJ848" i="1" s="1"/>
  <c r="AI847" i="1"/>
  <c r="AJ847" i="1" s="1"/>
  <c r="AI846" i="1"/>
  <c r="AJ846" i="1" s="1"/>
  <c r="AI845" i="1"/>
  <c r="AJ845" i="1" s="1"/>
  <c r="AI844" i="1"/>
  <c r="AI843" i="1"/>
  <c r="AI842" i="1"/>
  <c r="AJ842" i="1" s="1"/>
  <c r="AI841" i="1"/>
  <c r="AJ841" i="1" s="1"/>
  <c r="AI840" i="1"/>
  <c r="AI838" i="1"/>
  <c r="AJ838" i="1" s="1"/>
  <c r="AI837" i="1"/>
  <c r="AJ837" i="1" s="1"/>
  <c r="AI836" i="1"/>
  <c r="AI835" i="1"/>
  <c r="AJ835" i="1" s="1"/>
  <c r="AI834" i="1"/>
  <c r="AJ834" i="1" s="1"/>
  <c r="AI833" i="1"/>
  <c r="AJ833" i="1" s="1"/>
  <c r="AI831" i="1"/>
  <c r="AI830" i="1"/>
  <c r="AI829" i="1"/>
  <c r="AJ829" i="1" s="1"/>
  <c r="AI828" i="1"/>
  <c r="AJ828" i="1" s="1"/>
  <c r="AI827" i="1"/>
  <c r="AJ827" i="1" s="1"/>
  <c r="AI825" i="1"/>
  <c r="AJ825" i="1" s="1"/>
  <c r="AI824" i="1"/>
  <c r="AJ824" i="1" s="1"/>
  <c r="AI823" i="1"/>
  <c r="AJ823" i="1" s="1"/>
  <c r="AI822" i="1"/>
  <c r="AJ822" i="1" s="1"/>
  <c r="AI821" i="1"/>
  <c r="AJ821" i="1" s="1"/>
  <c r="AI819" i="1"/>
  <c r="AJ819" i="1" s="1"/>
  <c r="AI818" i="1"/>
  <c r="AI739" i="1"/>
  <c r="AJ739" i="1" s="1"/>
  <c r="AJ808" i="1"/>
  <c r="AJ807" i="1"/>
  <c r="AJ772" i="1"/>
  <c r="AJ760" i="1"/>
  <c r="AJ759" i="1"/>
  <c r="AJ757" i="1"/>
  <c r="AJ756" i="1"/>
  <c r="AJ755" i="1"/>
  <c r="AJ754" i="1"/>
  <c r="AJ753" i="1"/>
  <c r="AJ724" i="1"/>
  <c r="AJ714" i="1"/>
  <c r="AJ710" i="1"/>
  <c r="AJ707" i="1"/>
  <c r="AJ702" i="1"/>
  <c r="AJ692" i="1"/>
  <c r="AJ643" i="1"/>
  <c r="AJ639" i="1"/>
  <c r="AJ638" i="1"/>
  <c r="AJ625" i="1"/>
  <c r="AJ624" i="1"/>
  <c r="AJ611" i="1"/>
  <c r="AJ610" i="1"/>
  <c r="AJ598" i="1"/>
  <c r="AJ562" i="1"/>
  <c r="AJ530" i="1"/>
  <c r="AJ518" i="1"/>
  <c r="AJ517" i="1"/>
  <c r="AJ516" i="1"/>
  <c r="AJ511" i="1"/>
  <c r="AJ504" i="1"/>
  <c r="AI334" i="1"/>
  <c r="AJ334" i="1" s="1"/>
  <c r="AI656" i="1"/>
  <c r="AJ656" i="1" s="1"/>
  <c r="AI657" i="1"/>
  <c r="AJ657" i="1" s="1"/>
  <c r="AI658" i="1"/>
  <c r="AJ658" i="1" s="1"/>
  <c r="AI659" i="1"/>
  <c r="AJ659" i="1" s="1"/>
  <c r="AI660" i="1"/>
  <c r="AJ660" i="1" s="1"/>
  <c r="AI661" i="1"/>
  <c r="AJ661" i="1" s="1"/>
  <c r="AI662" i="1"/>
  <c r="AJ662" i="1" s="1"/>
  <c r="AI663" i="1"/>
  <c r="AJ663" i="1" s="1"/>
  <c r="AI665" i="1"/>
  <c r="AI666" i="1"/>
  <c r="AJ666" i="1" s="1"/>
  <c r="AI667" i="1"/>
  <c r="AJ667" i="1" s="1"/>
  <c r="AI668" i="1"/>
  <c r="AJ668" i="1" s="1"/>
  <c r="AI669" i="1"/>
  <c r="AJ669" i="1" s="1"/>
  <c r="AI671" i="1"/>
  <c r="AJ671" i="1" s="1"/>
  <c r="AI672" i="1"/>
  <c r="AJ672" i="1" s="1"/>
  <c r="AI673" i="1"/>
  <c r="AJ673" i="1" s="1"/>
  <c r="AI674" i="1"/>
  <c r="AJ674" i="1" s="1"/>
  <c r="AI675" i="1"/>
  <c r="AJ675" i="1" s="1"/>
  <c r="AI676" i="1"/>
  <c r="AJ676" i="1" s="1"/>
  <c r="AI678" i="1"/>
  <c r="AJ678" i="1" s="1"/>
  <c r="AI679" i="1"/>
  <c r="AJ679" i="1" s="1"/>
  <c r="AI680" i="1"/>
  <c r="AJ680" i="1" s="1"/>
  <c r="AI681" i="1"/>
  <c r="AJ681" i="1" s="1"/>
  <c r="AI682" i="1"/>
  <c r="AJ682" i="1" s="1"/>
  <c r="AI683" i="1"/>
  <c r="AJ683" i="1" s="1"/>
  <c r="AI684" i="1"/>
  <c r="AJ684" i="1" s="1"/>
  <c r="AI685" i="1"/>
  <c r="AJ685" i="1" s="1"/>
  <c r="AI686" i="1"/>
  <c r="AJ686" i="1" s="1"/>
  <c r="AI688" i="1"/>
  <c r="AI689" i="1"/>
  <c r="AJ689" i="1" s="1"/>
  <c r="AI690" i="1"/>
  <c r="AJ690" i="1" s="1"/>
  <c r="AI691" i="1"/>
  <c r="AJ691" i="1" s="1"/>
  <c r="AI692" i="1"/>
  <c r="AI693" i="1"/>
  <c r="AJ693" i="1" s="1"/>
  <c r="AI695" i="1"/>
  <c r="AJ695" i="1" s="1"/>
  <c r="AI696" i="1"/>
  <c r="AJ696" i="1" s="1"/>
  <c r="AI697" i="1"/>
  <c r="AJ697" i="1" s="1"/>
  <c r="AI698" i="1"/>
  <c r="AJ698" i="1" s="1"/>
  <c r="AI699" i="1"/>
  <c r="AJ699" i="1" s="1"/>
  <c r="AI700" i="1"/>
  <c r="AJ700" i="1" s="1"/>
  <c r="AI702" i="1"/>
  <c r="AI703" i="1"/>
  <c r="AJ703" i="1" s="1"/>
  <c r="AI704" i="1"/>
  <c r="AJ704" i="1" s="1"/>
  <c r="AI705" i="1"/>
  <c r="AJ705" i="1" s="1"/>
  <c r="AI706" i="1"/>
  <c r="AJ706" i="1" s="1"/>
  <c r="AI707" i="1"/>
  <c r="AI716" i="1"/>
  <c r="AJ716" i="1" s="1"/>
  <c r="AI717" i="1"/>
  <c r="AJ717" i="1" s="1"/>
  <c r="AI718" i="1"/>
  <c r="AI719" i="1"/>
  <c r="AJ719" i="1" s="1"/>
  <c r="AI720" i="1"/>
  <c r="AJ720" i="1" s="1"/>
  <c r="AI721" i="1"/>
  <c r="AJ721" i="1" s="1"/>
  <c r="AI722" i="1"/>
  <c r="AJ722" i="1" s="1"/>
  <c r="AI723" i="1"/>
  <c r="AJ723" i="1" s="1"/>
  <c r="AJ409" i="1"/>
  <c r="AJ408" i="1"/>
  <c r="AJ407" i="1"/>
  <c r="AJ406" i="1"/>
  <c r="AJ405" i="1"/>
  <c r="AJ404" i="1"/>
  <c r="AJ403" i="1"/>
  <c r="AJ402" i="1"/>
  <c r="AJ401" i="1"/>
  <c r="AJ397" i="1"/>
  <c r="AJ385" i="1"/>
  <c r="AJ383" i="1"/>
  <c r="AJ376" i="1"/>
  <c r="AJ375" i="1"/>
  <c r="AJ342" i="1"/>
  <c r="AJ209" i="1"/>
  <c r="AJ245" i="1"/>
  <c r="AJ244" i="1"/>
  <c r="AJ232" i="1"/>
  <c r="AJ231" i="1"/>
  <c r="AJ225" i="1"/>
  <c r="AJ183" i="1"/>
  <c r="AJ182" i="1"/>
  <c r="AJ181" i="1"/>
  <c r="AJ180" i="1"/>
  <c r="AJ166" i="1"/>
  <c r="AJ165" i="1"/>
  <c r="AJ162" i="1"/>
  <c r="AJ152" i="1"/>
  <c r="AJ146" i="1"/>
  <c r="AJ145" i="1"/>
  <c r="AJ144" i="1"/>
  <c r="AJ133" i="1"/>
  <c r="AJ125" i="1"/>
  <c r="AJ124" i="1"/>
  <c r="AI172" i="1"/>
  <c r="AJ172" i="1" s="1"/>
  <c r="AI91" i="1"/>
  <c r="AJ91" i="1" s="1"/>
  <c r="AI814" i="1"/>
  <c r="AJ814" i="1" s="1"/>
  <c r="AI813" i="1"/>
  <c r="AJ813" i="1" s="1"/>
  <c r="AI812" i="1"/>
  <c r="AJ812" i="1" s="1"/>
  <c r="AI811" i="1"/>
  <c r="AJ811" i="1" s="1"/>
  <c r="AI810" i="1"/>
  <c r="AJ810" i="1" s="1"/>
  <c r="AI809" i="1"/>
  <c r="AJ809" i="1" s="1"/>
  <c r="AI808" i="1"/>
  <c r="AI807" i="1"/>
  <c r="AI806" i="1"/>
  <c r="AI804" i="1"/>
  <c r="AJ804" i="1" s="1"/>
  <c r="AI803" i="1"/>
  <c r="AJ803" i="1" s="1"/>
  <c r="AI802" i="1"/>
  <c r="AJ802" i="1" s="1"/>
  <c r="AI801" i="1"/>
  <c r="AJ801" i="1" s="1"/>
  <c r="AI800" i="1"/>
  <c r="AJ800" i="1" s="1"/>
  <c r="AI799" i="1"/>
  <c r="AI798" i="1"/>
  <c r="AJ798" i="1" s="1"/>
  <c r="AI797" i="1"/>
  <c r="AJ797" i="1" s="1"/>
  <c r="AI788" i="1"/>
  <c r="AJ788" i="1" s="1"/>
  <c r="AI787" i="1"/>
  <c r="AJ787" i="1" s="1"/>
  <c r="AI786" i="1"/>
  <c r="AJ786" i="1" s="1"/>
  <c r="AI785" i="1"/>
  <c r="AJ785" i="1" s="1"/>
  <c r="AI784" i="1"/>
  <c r="AJ784" i="1" s="1"/>
  <c r="AI783" i="1"/>
  <c r="AJ783" i="1" s="1"/>
  <c r="AI781" i="1"/>
  <c r="AJ781" i="1" s="1"/>
  <c r="AI780" i="1"/>
  <c r="AJ780" i="1" s="1"/>
  <c r="AI779" i="1"/>
  <c r="AJ779" i="1" s="1"/>
  <c r="AI778" i="1"/>
  <c r="AJ778" i="1" s="1"/>
  <c r="AI777" i="1"/>
  <c r="AJ777" i="1" s="1"/>
  <c r="AI776" i="1"/>
  <c r="AI774" i="1"/>
  <c r="AJ774" i="1" s="1"/>
  <c r="AI773" i="1"/>
  <c r="AJ773" i="1" s="1"/>
  <c r="AI772" i="1"/>
  <c r="AI771" i="1"/>
  <c r="AI770" i="1"/>
  <c r="AJ770" i="1" s="1"/>
  <c r="AI769" i="1"/>
  <c r="AJ769" i="1" s="1"/>
  <c r="AI767" i="1"/>
  <c r="AJ767" i="1" s="1"/>
  <c r="AI766" i="1"/>
  <c r="AJ766" i="1" s="1"/>
  <c r="AI765" i="1"/>
  <c r="AJ765" i="1" s="1"/>
  <c r="AI764" i="1"/>
  <c r="AJ764" i="1" s="1"/>
  <c r="AI763" i="1"/>
  <c r="AJ763" i="1" s="1"/>
  <c r="AI762" i="1"/>
  <c r="AJ762" i="1" s="1"/>
  <c r="AI761" i="1"/>
  <c r="AJ761" i="1" s="1"/>
  <c r="AI760" i="1"/>
  <c r="AI759" i="1"/>
  <c r="AI757" i="1"/>
  <c r="AI756" i="1"/>
  <c r="AI755" i="1"/>
  <c r="AI754" i="1"/>
  <c r="AI753" i="1"/>
  <c r="AI752" i="1"/>
  <c r="AI750" i="1"/>
  <c r="AJ750" i="1" s="1"/>
  <c r="AI749" i="1"/>
  <c r="AJ749" i="1" s="1"/>
  <c r="AI748" i="1"/>
  <c r="AJ748" i="1" s="1"/>
  <c r="AI747" i="1"/>
  <c r="AI746" i="1"/>
  <c r="AJ746" i="1" s="1"/>
  <c r="AI744" i="1"/>
  <c r="AJ744" i="1" s="1"/>
  <c r="AI743" i="1"/>
  <c r="AI742" i="1"/>
  <c r="AJ742" i="1" s="1"/>
  <c r="AI741" i="1"/>
  <c r="AJ741" i="1" s="1"/>
  <c r="AI740" i="1"/>
  <c r="AJ740" i="1" s="1"/>
  <c r="AI738" i="1"/>
  <c r="AJ738" i="1" s="1"/>
  <c r="AI737" i="1"/>
  <c r="AJ737" i="1" s="1"/>
  <c r="AI643" i="1"/>
  <c r="AI642" i="1"/>
  <c r="AJ642" i="1" s="1"/>
  <c r="AI641" i="1"/>
  <c r="AJ641" i="1" s="1"/>
  <c r="AI640" i="1"/>
  <c r="AJ640" i="1" s="1"/>
  <c r="AI639" i="1"/>
  <c r="AI638" i="1"/>
  <c r="AI637" i="1"/>
  <c r="AJ637" i="1" s="1"/>
  <c r="AI636" i="1"/>
  <c r="AJ636" i="1" s="1"/>
  <c r="AI635" i="1"/>
  <c r="AI633" i="1"/>
  <c r="AJ633" i="1" s="1"/>
  <c r="AI632" i="1"/>
  <c r="AJ632" i="1" s="1"/>
  <c r="AI631" i="1"/>
  <c r="AJ631" i="1" s="1"/>
  <c r="AI630" i="1"/>
  <c r="AJ630" i="1" s="1"/>
  <c r="AI629" i="1"/>
  <c r="AJ629" i="1" s="1"/>
  <c r="AI628" i="1"/>
  <c r="AJ628" i="1" s="1"/>
  <c r="AI626" i="1"/>
  <c r="AI625" i="1"/>
  <c r="AI624" i="1"/>
  <c r="AI623" i="1"/>
  <c r="AJ623" i="1" s="1"/>
  <c r="AI622" i="1"/>
  <c r="AJ622" i="1" s="1"/>
  <c r="AI621" i="1"/>
  <c r="AJ621" i="1" s="1"/>
  <c r="AI619" i="1"/>
  <c r="AJ619" i="1" s="1"/>
  <c r="AI618" i="1"/>
  <c r="AJ618" i="1" s="1"/>
  <c r="AI617" i="1"/>
  <c r="AJ617" i="1" s="1"/>
  <c r="AI616" i="1"/>
  <c r="AJ616" i="1" s="1"/>
  <c r="AI615" i="1"/>
  <c r="AJ615" i="1" s="1"/>
  <c r="AI614" i="1"/>
  <c r="AJ614" i="1" s="1"/>
  <c r="AI612" i="1"/>
  <c r="AJ612" i="1" s="1"/>
  <c r="AI611" i="1"/>
  <c r="AI610" i="1"/>
  <c r="AI609" i="1"/>
  <c r="AJ609" i="1" s="1"/>
  <c r="AI608" i="1"/>
  <c r="AJ608" i="1" s="1"/>
  <c r="AI607" i="1"/>
  <c r="AJ607" i="1" s="1"/>
  <c r="AI605" i="1"/>
  <c r="AJ605" i="1" s="1"/>
  <c r="AI604" i="1"/>
  <c r="AJ604" i="1" s="1"/>
  <c r="AI603" i="1"/>
  <c r="AJ603" i="1" s="1"/>
  <c r="AI602" i="1"/>
  <c r="AJ602" i="1" s="1"/>
  <c r="AI601" i="1"/>
  <c r="AJ601" i="1" s="1"/>
  <c r="AI600" i="1"/>
  <c r="AJ600" i="1" s="1"/>
  <c r="AI599" i="1"/>
  <c r="AJ599" i="1" s="1"/>
  <c r="AI598" i="1"/>
  <c r="AI597" i="1"/>
  <c r="AI595" i="1"/>
  <c r="AJ595" i="1" s="1"/>
  <c r="AI594" i="1"/>
  <c r="AJ594" i="1" s="1"/>
  <c r="AI593" i="1"/>
  <c r="AJ593" i="1" s="1"/>
  <c r="AI592" i="1"/>
  <c r="AJ592" i="1" s="1"/>
  <c r="AI591" i="1"/>
  <c r="AJ591" i="1" s="1"/>
  <c r="AI590" i="1"/>
  <c r="AJ590" i="1" s="1"/>
  <c r="AI588" i="1"/>
  <c r="AJ588" i="1" s="1"/>
  <c r="AI587" i="1"/>
  <c r="AJ587" i="1" s="1"/>
  <c r="AI586" i="1"/>
  <c r="AJ586" i="1" s="1"/>
  <c r="AI585" i="1"/>
  <c r="AJ585" i="1" s="1"/>
  <c r="AI584" i="1"/>
  <c r="AJ584" i="1" s="1"/>
  <c r="AI582" i="1"/>
  <c r="AJ582" i="1" s="1"/>
  <c r="AI581" i="1"/>
  <c r="AJ581" i="1" s="1"/>
  <c r="AI580" i="1"/>
  <c r="AJ580" i="1" s="1"/>
  <c r="AI579" i="1"/>
  <c r="AJ579" i="1" s="1"/>
  <c r="AI578" i="1"/>
  <c r="AJ578" i="1" s="1"/>
  <c r="AI577" i="1"/>
  <c r="AJ577" i="1" s="1"/>
  <c r="AI576" i="1"/>
  <c r="AJ576" i="1" s="1"/>
  <c r="AI575" i="1"/>
  <c r="AJ575" i="1" s="1"/>
  <c r="AI562" i="1"/>
  <c r="AI561" i="1"/>
  <c r="AJ561" i="1" s="1"/>
  <c r="AI560" i="1"/>
  <c r="AJ560" i="1" s="1"/>
  <c r="AI559" i="1"/>
  <c r="AI558" i="1"/>
  <c r="AJ558" i="1" s="1"/>
  <c r="AI557" i="1"/>
  <c r="AJ557" i="1" s="1"/>
  <c r="AI556" i="1"/>
  <c r="AJ556" i="1" s="1"/>
  <c r="AI555" i="1"/>
  <c r="AJ555" i="1" s="1"/>
  <c r="AI554" i="1"/>
  <c r="AJ554" i="1" s="1"/>
  <c r="AI552" i="1"/>
  <c r="AJ552" i="1" s="1"/>
  <c r="AI551" i="1"/>
  <c r="AJ551" i="1" s="1"/>
  <c r="AI550" i="1"/>
  <c r="AJ550" i="1" s="1"/>
  <c r="AI549" i="1"/>
  <c r="AJ549" i="1" s="1"/>
  <c r="AI548" i="1"/>
  <c r="AJ548" i="1" s="1"/>
  <c r="AI547" i="1"/>
  <c r="AI545" i="1"/>
  <c r="AI544" i="1"/>
  <c r="AJ544" i="1" s="1"/>
  <c r="AI543" i="1"/>
  <c r="AJ543" i="1" s="1"/>
  <c r="AI542" i="1"/>
  <c r="AJ542" i="1" s="1"/>
  <c r="AI541" i="1"/>
  <c r="AJ541" i="1" s="1"/>
  <c r="AI540" i="1"/>
  <c r="AJ540" i="1" s="1"/>
  <c r="AI538" i="1"/>
  <c r="AJ538" i="1" s="1"/>
  <c r="AI537" i="1"/>
  <c r="AJ537" i="1" s="1"/>
  <c r="AI536" i="1"/>
  <c r="AJ536" i="1" s="1"/>
  <c r="AI535" i="1"/>
  <c r="AJ535" i="1" s="1"/>
  <c r="AI534" i="1"/>
  <c r="AJ534" i="1" s="1"/>
  <c r="AI533" i="1"/>
  <c r="AI531" i="1"/>
  <c r="AJ531" i="1" s="1"/>
  <c r="AI530" i="1"/>
  <c r="AI529" i="1"/>
  <c r="AJ529" i="1" s="1"/>
  <c r="AI528" i="1"/>
  <c r="AJ528" i="1" s="1"/>
  <c r="AI527" i="1"/>
  <c r="AJ527" i="1" s="1"/>
  <c r="AI526" i="1"/>
  <c r="AJ526" i="1" s="1"/>
  <c r="AI524" i="1"/>
  <c r="AJ524" i="1" s="1"/>
  <c r="AI523" i="1"/>
  <c r="AJ523" i="1" s="1"/>
  <c r="AI522" i="1"/>
  <c r="AJ522" i="1" s="1"/>
  <c r="AI521" i="1"/>
  <c r="AJ521" i="1" s="1"/>
  <c r="AI520" i="1"/>
  <c r="AJ520" i="1" s="1"/>
  <c r="AI519" i="1"/>
  <c r="AJ519" i="1" s="1"/>
  <c r="AI518" i="1"/>
  <c r="AI517" i="1"/>
  <c r="AI516" i="1"/>
  <c r="AI514" i="1"/>
  <c r="AJ514" i="1" s="1"/>
  <c r="AI513" i="1"/>
  <c r="AJ513" i="1" s="1"/>
  <c r="AI512" i="1"/>
  <c r="AJ512" i="1" s="1"/>
  <c r="AI511" i="1"/>
  <c r="AI510" i="1"/>
  <c r="AJ510" i="1" s="1"/>
  <c r="AI509" i="1"/>
  <c r="AJ509" i="1" s="1"/>
  <c r="AI507" i="1"/>
  <c r="AJ507" i="1" s="1"/>
  <c r="AI506" i="1"/>
  <c r="AJ506" i="1" s="1"/>
  <c r="AI505" i="1"/>
  <c r="AI504" i="1"/>
  <c r="AI503" i="1"/>
  <c r="AJ503" i="1" s="1"/>
  <c r="AI501" i="1"/>
  <c r="AJ501" i="1" s="1"/>
  <c r="AI500" i="1"/>
  <c r="AJ500" i="1" s="1"/>
  <c r="AI499" i="1"/>
  <c r="AJ499" i="1" s="1"/>
  <c r="AI498" i="1"/>
  <c r="AJ498" i="1" s="1"/>
  <c r="AI497" i="1"/>
  <c r="AJ497" i="1" s="1"/>
  <c r="AI496" i="1"/>
  <c r="AJ496" i="1" s="1"/>
  <c r="AI495" i="1"/>
  <c r="AJ495" i="1" s="1"/>
  <c r="AI494" i="1"/>
  <c r="AI400" i="1"/>
  <c r="AI399" i="1"/>
  <c r="AJ399" i="1" s="1"/>
  <c r="AI398" i="1"/>
  <c r="AJ398" i="1" s="1"/>
  <c r="AI397" i="1"/>
  <c r="AI396" i="1"/>
  <c r="AJ396" i="1" s="1"/>
  <c r="AI395" i="1"/>
  <c r="AJ395" i="1" s="1"/>
  <c r="AI394" i="1"/>
  <c r="AI393" i="1"/>
  <c r="AJ393" i="1" s="1"/>
  <c r="AI392" i="1"/>
  <c r="AJ392" i="1" s="1"/>
  <c r="AI390" i="1"/>
  <c r="AJ390" i="1" s="1"/>
  <c r="AI389" i="1"/>
  <c r="AJ389" i="1" s="1"/>
  <c r="AI388" i="1"/>
  <c r="AJ388" i="1" s="1"/>
  <c r="AI387" i="1"/>
  <c r="AJ387" i="1" s="1"/>
  <c r="AI386" i="1"/>
  <c r="AJ386" i="1" s="1"/>
  <c r="AI385" i="1"/>
  <c r="AI383" i="1"/>
  <c r="AI382" i="1"/>
  <c r="AJ382" i="1" s="1"/>
  <c r="AI381" i="1"/>
  <c r="AJ381" i="1" s="1"/>
  <c r="AI380" i="1"/>
  <c r="AI379" i="1"/>
  <c r="AJ379" i="1" s="1"/>
  <c r="AI378" i="1"/>
  <c r="AJ378" i="1" s="1"/>
  <c r="AI376" i="1"/>
  <c r="AI375" i="1"/>
  <c r="AI374" i="1"/>
  <c r="AJ374" i="1" s="1"/>
  <c r="AI373" i="1"/>
  <c r="AJ373" i="1" s="1"/>
  <c r="AI372" i="1"/>
  <c r="AJ372" i="1" s="1"/>
  <c r="AI371" i="1"/>
  <c r="AJ371" i="1" s="1"/>
  <c r="AI369" i="1"/>
  <c r="AJ369" i="1" s="1"/>
  <c r="AI368" i="1"/>
  <c r="AJ368" i="1" s="1"/>
  <c r="AI367" i="1"/>
  <c r="AJ367" i="1" s="1"/>
  <c r="AI366" i="1"/>
  <c r="AI365" i="1"/>
  <c r="AJ365" i="1" s="1"/>
  <c r="AI364" i="1"/>
  <c r="AJ364" i="1" s="1"/>
  <c r="AI362" i="1"/>
  <c r="AJ362" i="1" s="1"/>
  <c r="AI361" i="1"/>
  <c r="AJ361" i="1" s="1"/>
  <c r="AI360" i="1"/>
  <c r="AJ360" i="1" s="1"/>
  <c r="AI359" i="1"/>
  <c r="AJ359" i="1" s="1"/>
  <c r="AI358" i="1"/>
  <c r="AJ358" i="1" s="1"/>
  <c r="AI357" i="1"/>
  <c r="AJ357" i="1" s="1"/>
  <c r="AI356" i="1"/>
  <c r="AJ356" i="1" s="1"/>
  <c r="AI355" i="1"/>
  <c r="AJ355" i="1" s="1"/>
  <c r="AI354" i="1"/>
  <c r="AI352" i="1"/>
  <c r="AJ352" i="1" s="1"/>
  <c r="AI351" i="1"/>
  <c r="AJ351" i="1" s="1"/>
  <c r="AI350" i="1"/>
  <c r="AJ350" i="1" s="1"/>
  <c r="AI349" i="1"/>
  <c r="AJ349" i="1" s="1"/>
  <c r="AI348" i="1"/>
  <c r="AJ348" i="1" s="1"/>
  <c r="AI347" i="1"/>
  <c r="AJ347" i="1" s="1"/>
  <c r="AI345" i="1"/>
  <c r="AJ345" i="1" s="1"/>
  <c r="AI344" i="1"/>
  <c r="AJ344" i="1" s="1"/>
  <c r="AI343" i="1"/>
  <c r="AJ343" i="1" s="1"/>
  <c r="AI342" i="1"/>
  <c r="AI341" i="1"/>
  <c r="AI339" i="1"/>
  <c r="AJ339" i="1" s="1"/>
  <c r="AI338" i="1"/>
  <c r="AJ338" i="1" s="1"/>
  <c r="AI337" i="1"/>
  <c r="AJ337" i="1" s="1"/>
  <c r="AI336" i="1"/>
  <c r="AJ336" i="1" s="1"/>
  <c r="AI335" i="1"/>
  <c r="AJ335" i="1" s="1"/>
  <c r="AI333" i="1"/>
  <c r="AJ333" i="1" s="1"/>
  <c r="AI332" i="1"/>
  <c r="AJ332" i="1" s="1"/>
  <c r="AI247" i="1"/>
  <c r="AJ247" i="1" s="1"/>
  <c r="AI246" i="1"/>
  <c r="AJ246" i="1" s="1"/>
  <c r="AI245" i="1"/>
  <c r="AI244" i="1"/>
  <c r="AI243" i="1"/>
  <c r="AJ243" i="1" s="1"/>
  <c r="AI242" i="1"/>
  <c r="AJ242" i="1" s="1"/>
  <c r="AI241" i="1"/>
  <c r="AJ241" i="1" s="1"/>
  <c r="AI240" i="1"/>
  <c r="AI239" i="1"/>
  <c r="AJ239" i="1" s="1"/>
  <c r="AI237" i="1"/>
  <c r="AJ237" i="1" s="1"/>
  <c r="AI236" i="1"/>
  <c r="AJ236" i="1" s="1"/>
  <c r="AI235" i="1"/>
  <c r="AJ235" i="1" s="1"/>
  <c r="AI234" i="1"/>
  <c r="AJ234" i="1" s="1"/>
  <c r="AI233" i="1"/>
  <c r="AJ233" i="1" s="1"/>
  <c r="AI232" i="1"/>
  <c r="AI231" i="1"/>
  <c r="AI230" i="1"/>
  <c r="AJ230" i="1" s="1"/>
  <c r="AI221" i="1"/>
  <c r="AJ221" i="1" s="1"/>
  <c r="AI220" i="1"/>
  <c r="AJ220" i="1" s="1"/>
  <c r="AI219" i="1"/>
  <c r="AJ219" i="1" s="1"/>
  <c r="AI218" i="1"/>
  <c r="AJ218" i="1" s="1"/>
  <c r="AI217" i="1"/>
  <c r="AJ217" i="1" s="1"/>
  <c r="AI216" i="1"/>
  <c r="AJ216" i="1" s="1"/>
  <c r="AI214" i="1"/>
  <c r="AJ214" i="1" s="1"/>
  <c r="AI213" i="1"/>
  <c r="AJ213" i="1" s="1"/>
  <c r="AI212" i="1"/>
  <c r="AJ212" i="1" s="1"/>
  <c r="AI211" i="1"/>
  <c r="AJ211" i="1" s="1"/>
  <c r="AI210" i="1"/>
  <c r="AJ210" i="1" s="1"/>
  <c r="AI209" i="1"/>
  <c r="AI207" i="1"/>
  <c r="AJ207" i="1" s="1"/>
  <c r="AI206" i="1"/>
  <c r="AJ206" i="1" s="1"/>
  <c r="AI205" i="1"/>
  <c r="AJ205" i="1" s="1"/>
  <c r="AI204" i="1"/>
  <c r="AJ204" i="1" s="1"/>
  <c r="AI203" i="1"/>
  <c r="AJ203" i="1" s="1"/>
  <c r="AI202" i="1"/>
  <c r="AJ202" i="1" s="1"/>
  <c r="AI200" i="1"/>
  <c r="AJ200" i="1" s="1"/>
  <c r="AI199" i="1"/>
  <c r="AJ199" i="1" s="1"/>
  <c r="AI198" i="1"/>
  <c r="AJ198" i="1" s="1"/>
  <c r="AI197" i="1"/>
  <c r="AJ197" i="1" s="1"/>
  <c r="AI196" i="1"/>
  <c r="AJ196" i="1" s="1"/>
  <c r="AI195" i="1"/>
  <c r="AJ195" i="1" s="1"/>
  <c r="AI194" i="1"/>
  <c r="AJ194" i="1" s="1"/>
  <c r="AI193" i="1"/>
  <c r="AJ193" i="1" s="1"/>
  <c r="AI192" i="1"/>
  <c r="AI190" i="1"/>
  <c r="AJ190" i="1" s="1"/>
  <c r="AI189" i="1"/>
  <c r="AJ189" i="1" s="1"/>
  <c r="AI188" i="1"/>
  <c r="AJ188" i="1" s="1"/>
  <c r="AI187" i="1"/>
  <c r="AI186" i="1"/>
  <c r="AJ186" i="1" s="1"/>
  <c r="AI185" i="1"/>
  <c r="AJ185" i="1" s="1"/>
  <c r="AI183" i="1"/>
  <c r="AI182" i="1"/>
  <c r="AI181" i="1"/>
  <c r="AI180" i="1"/>
  <c r="AI179" i="1"/>
  <c r="AI177" i="1"/>
  <c r="AJ177" i="1" s="1"/>
  <c r="AI176" i="1"/>
  <c r="AJ176" i="1" s="1"/>
  <c r="AI175" i="1"/>
  <c r="AJ175" i="1" s="1"/>
  <c r="AI174" i="1"/>
  <c r="AJ174" i="1" s="1"/>
  <c r="AI173" i="1"/>
  <c r="AJ173" i="1" s="1"/>
  <c r="AI171" i="1"/>
  <c r="AJ171" i="1" s="1"/>
  <c r="AI170" i="1"/>
  <c r="AJ170" i="1" s="1"/>
  <c r="AI166" i="1"/>
  <c r="AI165" i="1"/>
  <c r="AI164" i="1"/>
  <c r="AJ164" i="1" s="1"/>
  <c r="AI163" i="1"/>
  <c r="AJ163" i="1" s="1"/>
  <c r="AI162" i="1"/>
  <c r="AI161" i="1"/>
  <c r="AJ161" i="1" s="1"/>
  <c r="AI160" i="1"/>
  <c r="AJ160" i="1" s="1"/>
  <c r="AI159" i="1"/>
  <c r="AJ159" i="1" s="1"/>
  <c r="AI158" i="1"/>
  <c r="AJ158" i="1" s="1"/>
  <c r="AI156" i="1"/>
  <c r="AJ156" i="1" s="1"/>
  <c r="AI155" i="1"/>
  <c r="AJ155" i="1" s="1"/>
  <c r="AI154" i="1"/>
  <c r="AJ154" i="1" s="1"/>
  <c r="AI153" i="1"/>
  <c r="AJ153" i="1" s="1"/>
  <c r="AI152" i="1"/>
  <c r="AI151" i="1"/>
  <c r="AJ151" i="1" s="1"/>
  <c r="AI150" i="1"/>
  <c r="AJ150" i="1" s="1"/>
  <c r="AI149" i="1"/>
  <c r="AJ149" i="1" s="1"/>
  <c r="AI140" i="1"/>
  <c r="AJ140" i="1" s="1"/>
  <c r="AI139" i="1"/>
  <c r="AJ139" i="1" s="1"/>
  <c r="AI138" i="1"/>
  <c r="AJ138" i="1" s="1"/>
  <c r="AI137" i="1"/>
  <c r="AJ137" i="1" s="1"/>
  <c r="AI136" i="1"/>
  <c r="AJ136" i="1" s="1"/>
  <c r="AI135" i="1"/>
  <c r="AJ135" i="1" s="1"/>
  <c r="AI126" i="1"/>
  <c r="AJ126" i="1" s="1"/>
  <c r="AI125" i="1"/>
  <c r="AI124" i="1"/>
  <c r="AI123" i="1"/>
  <c r="AJ123" i="1" s="1"/>
  <c r="AI122" i="1"/>
  <c r="AJ122" i="1" s="1"/>
  <c r="AI121" i="1"/>
  <c r="AJ121" i="1" s="1"/>
  <c r="AI15" i="1"/>
  <c r="AJ15" i="1" s="1"/>
  <c r="AL15" i="1" s="1"/>
  <c r="AI127" i="1" l="1"/>
  <c r="AJ120" i="1"/>
  <c r="AJ346" i="1"/>
  <c r="AI384" i="1"/>
  <c r="AI78" i="1"/>
  <c r="AI79" i="1"/>
  <c r="AJ701" i="1"/>
  <c r="AI57" i="1"/>
  <c r="AJ670" i="1"/>
  <c r="AJ103" i="1"/>
  <c r="AJ525" i="1"/>
  <c r="AI72" i="1"/>
  <c r="AJ400" i="1"/>
  <c r="AJ215" i="1"/>
  <c r="AJ508" i="1"/>
  <c r="AI546" i="1"/>
  <c r="AJ606" i="1"/>
  <c r="AI620" i="1"/>
  <c r="AI745" i="1"/>
  <c r="AJ589" i="1"/>
  <c r="AI502" i="1"/>
  <c r="AJ505" i="1"/>
  <c r="AJ502" i="1" s="1"/>
  <c r="AI532" i="1"/>
  <c r="AJ533" i="1"/>
  <c r="AJ532" i="1" s="1"/>
  <c r="AI74" i="1"/>
  <c r="AJ134" i="1"/>
  <c r="AJ840" i="1"/>
  <c r="AI30" i="1"/>
  <c r="AJ853" i="1"/>
  <c r="AJ43" i="1" s="1"/>
  <c r="AI43" i="1"/>
  <c r="AJ782" i="1"/>
  <c r="AI687" i="1"/>
  <c r="AJ688" i="1"/>
  <c r="AJ687" i="1" s="1"/>
  <c r="AJ240" i="1"/>
  <c r="AJ238" i="1" s="1"/>
  <c r="AJ745" i="1"/>
  <c r="AI208" i="1"/>
  <c r="AI340" i="1"/>
  <c r="AJ341" i="1"/>
  <c r="AJ340" i="1" s="1"/>
  <c r="AI768" i="1"/>
  <c r="AI37" i="1"/>
  <c r="AI54" i="1"/>
  <c r="AJ128" i="1"/>
  <c r="AJ169" i="1"/>
  <c r="AJ694" i="1"/>
  <c r="AJ771" i="1"/>
  <c r="AJ768" i="1" s="1"/>
  <c r="AI832" i="1"/>
  <c r="AI40" i="1"/>
  <c r="AJ894" i="1"/>
  <c r="AJ84" i="1" s="1"/>
  <c r="AI84" i="1"/>
  <c r="AI148" i="1"/>
  <c r="AI775" i="1"/>
  <c r="AJ776" i="1"/>
  <c r="AJ775" i="1" s="1"/>
  <c r="AJ852" i="1"/>
  <c r="AI42" i="1"/>
  <c r="AI229" i="1"/>
  <c r="AJ626" i="1"/>
  <c r="AJ620" i="1" s="1"/>
  <c r="AJ805" i="1"/>
  <c r="AI613" i="1"/>
  <c r="AJ201" i="1"/>
  <c r="AJ370" i="1"/>
  <c r="AI849" i="1"/>
  <c r="AJ89" i="1"/>
  <c r="AI88" i="1"/>
  <c r="AJ613" i="1"/>
  <c r="AJ208" i="1"/>
  <c r="AJ547" i="1"/>
  <c r="AJ546" i="1" s="1"/>
  <c r="AJ627" i="1"/>
  <c r="AM15" i="1"/>
  <c r="AI75" i="1"/>
  <c r="AI103" i="1"/>
  <c r="AI191" i="1"/>
  <c r="AJ192" i="1"/>
  <c r="AJ191" i="1" s="1"/>
  <c r="AI18" i="1"/>
  <c r="AI120" i="1"/>
  <c r="AJ148" i="1"/>
  <c r="AI178" i="1"/>
  <c r="AJ179" i="1"/>
  <c r="AJ178" i="1" s="1"/>
  <c r="AI346" i="1"/>
  <c r="AI363" i="1"/>
  <c r="AJ366" i="1"/>
  <c r="AJ363" i="1" s="1"/>
  <c r="AI377" i="1"/>
  <c r="AJ380" i="1"/>
  <c r="AJ377" i="1" s="1"/>
  <c r="AI391" i="1"/>
  <c r="AJ394" i="1"/>
  <c r="AJ391" i="1" s="1"/>
  <c r="AI606" i="1"/>
  <c r="AJ635" i="1"/>
  <c r="AJ634" i="1" s="1"/>
  <c r="AI634" i="1"/>
  <c r="AI24" i="1"/>
  <c r="AJ515" i="1"/>
  <c r="AI238" i="1"/>
  <c r="AI353" i="1"/>
  <c r="AJ354" i="1"/>
  <c r="AI31" i="1"/>
  <c r="AM31" i="1" s="1"/>
  <c r="AJ677" i="1"/>
  <c r="AJ574" i="1"/>
  <c r="AI736" i="1"/>
  <c r="AJ743" i="1"/>
  <c r="AJ736" i="1" s="1"/>
  <c r="AI782" i="1"/>
  <c r="AI805" i="1"/>
  <c r="AJ806" i="1"/>
  <c r="AJ77" i="1" s="1"/>
  <c r="AJ747" i="1"/>
  <c r="AJ18" i="1" s="1"/>
  <c r="AI134" i="1"/>
  <c r="AI201" i="1"/>
  <c r="AI55" i="1"/>
  <c r="AJ384" i="1"/>
  <c r="AJ718" i="1"/>
  <c r="AJ715" i="1" s="1"/>
  <c r="AI70" i="1"/>
  <c r="AI677" i="1"/>
  <c r="AI655" i="1"/>
  <c r="AJ883" i="1"/>
  <c r="AJ73" i="1" s="1"/>
  <c r="AI73" i="1"/>
  <c r="AJ895" i="1"/>
  <c r="AI85" i="1"/>
  <c r="AI49" i="1"/>
  <c r="AJ130" i="1"/>
  <c r="AJ49" i="1" s="1"/>
  <c r="AI789" i="1"/>
  <c r="AJ709" i="1"/>
  <c r="AJ708" i="1" s="1"/>
  <c r="AI708" i="1"/>
  <c r="AI169" i="1"/>
  <c r="AI25" i="1"/>
  <c r="AI157" i="1"/>
  <c r="AI215" i="1"/>
  <c r="AJ229" i="1"/>
  <c r="AI508" i="1"/>
  <c r="AI583" i="1"/>
  <c r="AI573" i="1" s="1"/>
  <c r="AI796" i="1"/>
  <c r="AJ799" i="1"/>
  <c r="AJ796" i="1" s="1"/>
  <c r="AJ353" i="1"/>
  <c r="AI664" i="1"/>
  <c r="AI81" i="1"/>
  <c r="AI589" i="1"/>
  <c r="AI751" i="1"/>
  <c r="AJ752" i="1"/>
  <c r="AJ751" i="1" s="1"/>
  <c r="AI184" i="1"/>
  <c r="AI493" i="1"/>
  <c r="AJ494" i="1"/>
  <c r="AJ493" i="1" s="1"/>
  <c r="AJ758" i="1"/>
  <c r="AI701" i="1"/>
  <c r="AJ583" i="1"/>
  <c r="AJ655" i="1"/>
  <c r="AI826" i="1"/>
  <c r="AI627" i="1"/>
  <c r="AJ187" i="1"/>
  <c r="AJ184" i="1" s="1"/>
  <c r="AJ665" i="1"/>
  <c r="AJ664" i="1" s="1"/>
  <c r="AI856" i="1"/>
  <c r="AI715" i="1"/>
  <c r="AJ97" i="1"/>
  <c r="AI596" i="1"/>
  <c r="AI758" i="1"/>
  <c r="AI370" i="1"/>
  <c r="AI515" i="1"/>
  <c r="AI525" i="1"/>
  <c r="AI539" i="1"/>
  <c r="AI553" i="1"/>
  <c r="AJ545" i="1"/>
  <c r="AJ539" i="1" s="1"/>
  <c r="AJ559" i="1"/>
  <c r="AJ553" i="1" s="1"/>
  <c r="AJ597" i="1"/>
  <c r="AJ596" i="1" s="1"/>
  <c r="AI877" i="1"/>
  <c r="AJ79" i="1"/>
  <c r="AI870" i="1"/>
  <c r="AJ871" i="1"/>
  <c r="AJ870" i="1" s="1"/>
  <c r="AJ790" i="1"/>
  <c r="AJ789" i="1" s="1"/>
  <c r="AI65" i="1"/>
  <c r="AJ222" i="1"/>
  <c r="AI222" i="1"/>
  <c r="AI141" i="1"/>
  <c r="AJ141" i="1"/>
  <c r="AI33" i="1"/>
  <c r="AI34" i="1"/>
  <c r="AI12" i="1"/>
  <c r="AI13" i="1"/>
  <c r="AJ88" i="1"/>
  <c r="AI97" i="1"/>
  <c r="AI21" i="1"/>
  <c r="AI110" i="1"/>
  <c r="AJ111" i="1"/>
  <c r="AI817" i="1"/>
  <c r="AI886" i="1"/>
  <c r="AI64" i="1"/>
  <c r="AJ844" i="1"/>
  <c r="AJ34" i="1" s="1"/>
  <c r="AJ850" i="1"/>
  <c r="AI51" i="1"/>
  <c r="AI839" i="1"/>
  <c r="AI863" i="1"/>
  <c r="AJ818" i="1"/>
  <c r="AJ817" i="1" s="1"/>
  <c r="AJ830" i="1"/>
  <c r="AJ826" i="1" s="1"/>
  <c r="AJ836" i="1"/>
  <c r="AJ26" i="1" s="1"/>
  <c r="AJ854" i="1"/>
  <c r="AJ860" i="1"/>
  <c r="AJ856" i="1" s="1"/>
  <c r="AJ878" i="1"/>
  <c r="AJ884" i="1"/>
  <c r="AJ74" i="1" s="1"/>
  <c r="AJ831" i="1"/>
  <c r="AJ21" i="1" s="1"/>
  <c r="AJ843" i="1"/>
  <c r="AJ891" i="1"/>
  <c r="AI36" i="1"/>
  <c r="AJ867" i="1"/>
  <c r="AJ863" i="1" s="1"/>
  <c r="AI52" i="1"/>
  <c r="AI23" i="1"/>
  <c r="AI63" i="1"/>
  <c r="AI69" i="1"/>
  <c r="AI19" i="1"/>
  <c r="AI61" i="1"/>
  <c r="AI47" i="1"/>
  <c r="AI77" i="1"/>
  <c r="AI68" i="1"/>
  <c r="AJ69" i="1"/>
  <c r="AI50" i="1"/>
  <c r="AJ32" i="1"/>
  <c r="AL32" i="1" s="1"/>
  <c r="AI8" i="1"/>
  <c r="AI20" i="1"/>
  <c r="AI58" i="1"/>
  <c r="AI45" i="1"/>
  <c r="AI71" i="1"/>
  <c r="AI83" i="1"/>
  <c r="AI66" i="1"/>
  <c r="AI82" i="1"/>
  <c r="AI56" i="1"/>
  <c r="AI28" i="1"/>
  <c r="AJ36" i="1"/>
  <c r="AL36" i="1" s="1"/>
  <c r="AI41" i="1"/>
  <c r="AI26" i="1"/>
  <c r="AJ66" i="1"/>
  <c r="AL66" i="1" s="1"/>
  <c r="AJ331" i="1"/>
  <c r="AI35" i="1"/>
  <c r="AI724" i="1"/>
  <c r="AI694" i="1"/>
  <c r="AI670" i="1"/>
  <c r="AI44" i="1"/>
  <c r="AI17" i="1"/>
  <c r="AI38" i="1"/>
  <c r="AJ85" i="1"/>
  <c r="AI27" i="1"/>
  <c r="AI62" i="1"/>
  <c r="AJ52" i="1"/>
  <c r="AL52" i="1" s="1"/>
  <c r="AI80" i="1"/>
  <c r="AJ80" i="1"/>
  <c r="AJ10" i="1"/>
  <c r="AL10" i="1" s="1"/>
  <c r="AI32" i="1"/>
  <c r="AJ75" i="1"/>
  <c r="AJ58" i="1"/>
  <c r="AJ11" i="1"/>
  <c r="AL11" i="1" s="1"/>
  <c r="AJ48" i="1"/>
  <c r="AJ9" i="1"/>
  <c r="AL9" i="1" s="1"/>
  <c r="AI59" i="1"/>
  <c r="AJ12" i="1"/>
  <c r="AL12" i="1" s="1"/>
  <c r="AJ24" i="1"/>
  <c r="AJ35" i="1"/>
  <c r="AL35" i="1" s="1"/>
  <c r="AI9" i="1"/>
  <c r="AI48" i="1"/>
  <c r="AI11" i="1"/>
  <c r="AJ45" i="1"/>
  <c r="AJ31" i="1"/>
  <c r="AL31" i="1" s="1"/>
  <c r="AJ81" i="1"/>
  <c r="AJ28" i="1"/>
  <c r="AJ54" i="1"/>
  <c r="AJ55" i="1"/>
  <c r="AJ27" i="1"/>
  <c r="AJ13" i="1"/>
  <c r="AL13" i="1" s="1"/>
  <c r="AJ51" i="1"/>
  <c r="AL51" i="1" s="1"/>
  <c r="AJ65" i="1"/>
  <c r="AL65" i="1" s="1"/>
  <c r="AJ157" i="1"/>
  <c r="AJ83" i="1"/>
  <c r="AJ71" i="1"/>
  <c r="AJ72" i="1"/>
  <c r="AJ64" i="1"/>
  <c r="AL64" i="1" s="1"/>
  <c r="AJ41" i="1"/>
  <c r="AJ37" i="1"/>
  <c r="AL37" i="1" s="1"/>
  <c r="AJ82" i="1"/>
  <c r="AJ38" i="1"/>
  <c r="AL38" i="1" s="1"/>
  <c r="AI10" i="1"/>
  <c r="AI331" i="1"/>
  <c r="AI14" i="1"/>
  <c r="AI574" i="1"/>
  <c r="AM10" i="1" l="1"/>
  <c r="AM65" i="1"/>
  <c r="AI492" i="1"/>
  <c r="AM52" i="1"/>
  <c r="AJ59" i="1"/>
  <c r="AM13" i="1"/>
  <c r="AM38" i="1"/>
  <c r="AJ886" i="1"/>
  <c r="AM51" i="1"/>
  <c r="AI330" i="1"/>
  <c r="AJ56" i="1"/>
  <c r="AJ78" i="1"/>
  <c r="AJ76" i="1" s="1"/>
  <c r="AL76" i="1" s="1"/>
  <c r="AM32" i="1"/>
  <c r="AJ573" i="1"/>
  <c r="AI735" i="1"/>
  <c r="AJ127" i="1"/>
  <c r="AM9" i="1"/>
  <c r="AJ654" i="1"/>
  <c r="AJ47" i="1"/>
  <c r="AL47" i="1" s="1"/>
  <c r="AI16" i="1"/>
  <c r="AI168" i="1"/>
  <c r="AJ168" i="1"/>
  <c r="AJ735" i="1"/>
  <c r="AJ330" i="1"/>
  <c r="AJ492" i="1"/>
  <c r="AJ70" i="1"/>
  <c r="AI87" i="1"/>
  <c r="AJ17" i="1"/>
  <c r="AM11" i="1"/>
  <c r="AJ42" i="1"/>
  <c r="AJ14" i="1"/>
  <c r="AL14" i="1" s="1"/>
  <c r="AM36" i="1"/>
  <c r="AJ19" i="1"/>
  <c r="AJ57" i="1"/>
  <c r="AM35" i="1"/>
  <c r="AJ839" i="1"/>
  <c r="AJ849" i="1"/>
  <c r="AM12" i="1"/>
  <c r="AJ30" i="1"/>
  <c r="AL30" i="1" s="1"/>
  <c r="AI654" i="1"/>
  <c r="AM66" i="1"/>
  <c r="AM37" i="1"/>
  <c r="AM64" i="1"/>
  <c r="AJ33" i="1"/>
  <c r="AL33" i="1" s="1"/>
  <c r="AJ110" i="1"/>
  <c r="AI816" i="1"/>
  <c r="AI67" i="1"/>
  <c r="AJ40" i="1"/>
  <c r="AJ877" i="1"/>
  <c r="AJ832" i="1"/>
  <c r="AJ25" i="1"/>
  <c r="AI53" i="1"/>
  <c r="AI29" i="1"/>
  <c r="AJ61" i="1"/>
  <c r="AL61" i="1" s="1"/>
  <c r="AJ62" i="1"/>
  <c r="AL62" i="1" s="1"/>
  <c r="AI39" i="1"/>
  <c r="AI76" i="1"/>
  <c r="AI60" i="1"/>
  <c r="AI46" i="1"/>
  <c r="AI22" i="1"/>
  <c r="AI7" i="1"/>
  <c r="AJ50" i="1"/>
  <c r="AJ20" i="1"/>
  <c r="AJ63" i="1"/>
  <c r="AL63" i="1" s="1"/>
  <c r="AJ44" i="1"/>
  <c r="AJ8" i="1"/>
  <c r="AJ68" i="1"/>
  <c r="AJ23" i="1"/>
  <c r="AJ53" i="1"/>
  <c r="AL53" i="1" s="1"/>
  <c r="AJ46" i="1" l="1"/>
  <c r="AL46" i="1" s="1"/>
  <c r="AM61" i="1"/>
  <c r="AM14" i="1"/>
  <c r="AM33" i="1"/>
  <c r="AM46" i="1"/>
  <c r="AM63" i="1"/>
  <c r="AJ22" i="1"/>
  <c r="AL22" i="1" s="1"/>
  <c r="AJ87" i="1"/>
  <c r="AK87" i="1" s="1"/>
  <c r="AM87" i="1" s="1"/>
  <c r="AM47" i="1"/>
  <c r="AJ29" i="1"/>
  <c r="AL29" i="1" s="1"/>
  <c r="AJ67" i="1"/>
  <c r="AL67" i="1" s="1"/>
  <c r="AM30" i="1"/>
  <c r="AJ7" i="1"/>
  <c r="AL7" i="1" s="1"/>
  <c r="AL8" i="1"/>
  <c r="AJ39" i="1"/>
  <c r="AL39" i="1" s="1"/>
  <c r="AM53" i="1"/>
  <c r="AJ16" i="1"/>
  <c r="AJ816" i="1"/>
  <c r="AM62" i="1"/>
  <c r="AM8" i="1"/>
  <c r="AM76" i="1"/>
  <c r="AI6" i="1"/>
  <c r="AJ60" i="1"/>
  <c r="AM60" i="1" s="1"/>
  <c r="AM29" i="1" l="1"/>
  <c r="AM22" i="1"/>
  <c r="AL16" i="1"/>
  <c r="AM16" i="1"/>
  <c r="AM67" i="1"/>
  <c r="AJ6" i="1"/>
  <c r="AL6" i="1" s="1"/>
  <c r="AL60" i="1"/>
  <c r="AM39" i="1"/>
  <c r="AM7" i="1"/>
  <c r="AM6" i="1"/>
</calcChain>
</file>

<file path=xl/sharedStrings.xml><?xml version="1.0" encoding="utf-8"?>
<sst xmlns="http://schemas.openxmlformats.org/spreadsheetml/2006/main" count="4821" uniqueCount="397">
  <si>
    <t>Unité : Milliard d'euros</t>
  </si>
  <si>
    <t>Annuel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</si>
  <si>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</si>
  <si>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</si>
  <si>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</si>
  <si>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</si>
  <si>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</si>
  <si>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</si>
  <si>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</si>
  <si>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</si>
  <si>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</si>
  <si>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</si>
  <si>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</si>
  <si>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</si>
  <si>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</si>
  <si>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</si>
  <si>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</si>
  <si>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</si>
  <si>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</si>
  <si>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</si>
  <si>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</si>
  <si>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</si>
  <si>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</si>
  <si>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</si>
  <si>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</si>
  <si>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</si>
  <si>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</si>
  <si>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</si>
  <si>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</si>
  <si>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</si>
  <si>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</si>
  <si>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STO</t>
  </si>
  <si>
    <t>Opération comptable</t>
  </si>
  <si>
    <t>EXPENDITURE</t>
  </si>
  <si>
    <t>Type de dépense de consommation</t>
  </si>
  <si>
    <t>OTE</t>
  </si>
  <si>
    <t>Total des dépenses des administrations publiques (*)</t>
  </si>
  <si>
    <t>_Z</t>
  </si>
  <si>
    <t>Total</t>
  </si>
  <si>
    <t>GF01</t>
  </si>
  <si>
    <t>01 - Services généraux des administrations publiques</t>
  </si>
  <si>
    <t>GF0101</t>
  </si>
  <si>
    <t xml:space="preserve">      01.1 - Fonctionnement des organes exécutifs et législatifs, affaires financières et fiscales, affaires étrangères</t>
  </si>
  <si>
    <t>GF0102</t>
  </si>
  <si>
    <t xml:space="preserve">      01.2 - Aide économique extérieure</t>
  </si>
  <si>
    <t>GF0103</t>
  </si>
  <si>
    <t xml:space="preserve">      01.3 - Services généraux</t>
  </si>
  <si>
    <t>GF0104</t>
  </si>
  <si>
    <t xml:space="preserve">      01.4 - Recherche fondamentale</t>
  </si>
  <si>
    <t>GF0105</t>
  </si>
  <si>
    <t xml:space="preserve">      01.5 - R &amp; D concernant les services généraux des administrations publiques</t>
  </si>
  <si>
    <t>GF0106</t>
  </si>
  <si>
    <t xml:space="preserve">      01.6 - Services généraux des administrations publiques n.c.a.</t>
  </si>
  <si>
    <t>GF0107</t>
  </si>
  <si>
    <t xml:space="preserve">      01.7 - Opérations concernant la dette publique</t>
  </si>
  <si>
    <t>GF0108</t>
  </si>
  <si>
    <t xml:space="preserve">      01.8 - Transferts de caractère général entre administrations publiques</t>
  </si>
  <si>
    <t>GF02</t>
  </si>
  <si>
    <t>02 - Défense</t>
  </si>
  <si>
    <t>GF0201</t>
  </si>
  <si>
    <t xml:space="preserve">      02.1 - Défense militaire</t>
  </si>
  <si>
    <t>GF0202</t>
  </si>
  <si>
    <t xml:space="preserve">      02.2 - Défense civile</t>
  </si>
  <si>
    <t>GF0203</t>
  </si>
  <si>
    <t xml:space="preserve">      02.3 - Aide militaire à des pays étrangers</t>
  </si>
  <si>
    <t>GF0204</t>
  </si>
  <si>
    <t xml:space="preserve">      02.4 - R-D concernant la défense</t>
  </si>
  <si>
    <t>GF0205</t>
  </si>
  <si>
    <t xml:space="preserve">      02.5 - Défense n.c.a.</t>
  </si>
  <si>
    <t>GF03</t>
  </si>
  <si>
    <t>03 - Ordre et sécurité publics</t>
  </si>
  <si>
    <t>GF0301</t>
  </si>
  <si>
    <t xml:space="preserve">      03.1 - Services de police</t>
  </si>
  <si>
    <t>GF0302</t>
  </si>
  <si>
    <t xml:space="preserve">      03.2 - Services de protection civile</t>
  </si>
  <si>
    <t>GF0303</t>
  </si>
  <si>
    <t xml:space="preserve">      03.3 - Tribunaux</t>
  </si>
  <si>
    <t>GF0304</t>
  </si>
  <si>
    <t xml:space="preserve">      03.4 - Administration pénitentiaire</t>
  </si>
  <si>
    <t>GF0305</t>
  </si>
  <si>
    <t xml:space="preserve">      03.5 - R-D concernant l'ordre et la sécurité publics</t>
  </si>
  <si>
    <t>GF0306</t>
  </si>
  <si>
    <t xml:space="preserve">      03.6 - Ordre et sécurité publics n.c.a.</t>
  </si>
  <si>
    <t>GF04</t>
  </si>
  <si>
    <t>04 - Affaires économiques</t>
  </si>
  <si>
    <t>GF0401</t>
  </si>
  <si>
    <t xml:space="preserve">      04.1 - Tutelle de l'économie générale, des échanges et de l'emploi</t>
  </si>
  <si>
    <t>GF0402</t>
  </si>
  <si>
    <t xml:space="preserve">      04.2 - Agriculture, sylviculture, pêche et chasse</t>
  </si>
  <si>
    <t>GF0403</t>
  </si>
  <si>
    <t xml:space="preserve">      04.3 - Combustibles et énergie</t>
  </si>
  <si>
    <t>GF0404</t>
  </si>
  <si>
    <t xml:space="preserve">      04.4 - Industries extractives et manufacturières, construction</t>
  </si>
  <si>
    <t>GF0405</t>
  </si>
  <si>
    <t xml:space="preserve">      04.5 - Transports</t>
  </si>
  <si>
    <t>GF0406</t>
  </si>
  <si>
    <t xml:space="preserve">      04.6 - Communications</t>
  </si>
  <si>
    <t>GF0407</t>
  </si>
  <si>
    <t xml:space="preserve">      04.7 - Autres branches d'activité</t>
  </si>
  <si>
    <t>GF0408</t>
  </si>
  <si>
    <t xml:space="preserve">      04.8 - R-D concernant les affaires économiques</t>
  </si>
  <si>
    <t>GF0409</t>
  </si>
  <si>
    <t xml:space="preserve">      04.9 - Affaires économiques n.c.a.</t>
  </si>
  <si>
    <t>GF05</t>
  </si>
  <si>
    <t>05 - Protection de l'environnement</t>
  </si>
  <si>
    <t>GF0501</t>
  </si>
  <si>
    <t xml:space="preserve">      05.1 - Gestion des déchets</t>
  </si>
  <si>
    <t>GF0502</t>
  </si>
  <si>
    <t xml:space="preserve">      05.2 - Gestion des eaux usées</t>
  </si>
  <si>
    <t>GF0503</t>
  </si>
  <si>
    <t xml:space="preserve">      05.3 - Lutte contre la pollution</t>
  </si>
  <si>
    <t>GF0504</t>
  </si>
  <si>
    <t xml:space="preserve">      05.4 - Préservation de la diversité biologique et protection de la nature</t>
  </si>
  <si>
    <t>GF0505</t>
  </si>
  <si>
    <t xml:space="preserve">      05.5 - R-D dans le domaine de la protection de l'environnement</t>
  </si>
  <si>
    <t>GF0506</t>
  </si>
  <si>
    <t xml:space="preserve">      05.6 - Protection de l'environnement n.c.a.</t>
  </si>
  <si>
    <t>GF06</t>
  </si>
  <si>
    <t>06 - Logements et équipements collectifs</t>
  </si>
  <si>
    <t>GF0601</t>
  </si>
  <si>
    <t xml:space="preserve">      06.1 - Logements</t>
  </si>
  <si>
    <t>GF0602</t>
  </si>
  <si>
    <t xml:space="preserve">      06.2 - Équipements collectifs</t>
  </si>
  <si>
    <t>GF0603</t>
  </si>
  <si>
    <t xml:space="preserve">      06.3 - Alimentation en eau</t>
  </si>
  <si>
    <t>GF0604</t>
  </si>
  <si>
    <t xml:space="preserve">      06.4 - Éclairage public</t>
  </si>
  <si>
    <t>GF0605</t>
  </si>
  <si>
    <t xml:space="preserve">      06.5 - R-D dans le domaine du logement et des équipements collectifs</t>
  </si>
  <si>
    <t>GF0606</t>
  </si>
  <si>
    <t xml:space="preserve">      06.6 - Logement et équipements collectifs n.c.a.</t>
  </si>
  <si>
    <t>GF07</t>
  </si>
  <si>
    <t>07 - Santé</t>
  </si>
  <si>
    <t>GF0701</t>
  </si>
  <si>
    <t xml:space="preserve">      07.1 - Produits, appareils et matériels médicaux</t>
  </si>
  <si>
    <t>GF0702</t>
  </si>
  <si>
    <t xml:space="preserve">      07.2 - Services ambulatoires</t>
  </si>
  <si>
    <t>GF0703</t>
  </si>
  <si>
    <t xml:space="preserve">      07.3 - Services hospitaliers</t>
  </si>
  <si>
    <t>GF0704</t>
  </si>
  <si>
    <t xml:space="preserve">      07.4 - Services de santé publique</t>
  </si>
  <si>
    <t>GF0705</t>
  </si>
  <si>
    <t xml:space="preserve">      07.5 - R-D dans le domaine de la santé</t>
  </si>
  <si>
    <t>GF0706</t>
  </si>
  <si>
    <t xml:space="preserve">      07.6 - Santé n.c.a.</t>
  </si>
  <si>
    <t>GF08</t>
  </si>
  <si>
    <t>08 - Loisirs, culture et culte</t>
  </si>
  <si>
    <t>GF0801</t>
  </si>
  <si>
    <t xml:space="preserve">      08.1 - Services récréatifs et sportifs</t>
  </si>
  <si>
    <t>GF0802</t>
  </si>
  <si>
    <t xml:space="preserve">      08.2 - Services culturels</t>
  </si>
  <si>
    <t>GF0803</t>
  </si>
  <si>
    <t xml:space="preserve">      08.3 - Services de radiodiffusion, de télévision et d'édition</t>
  </si>
  <si>
    <t>GF0804</t>
  </si>
  <si>
    <t xml:space="preserve">      08.4 - Culte et autres services communautaires</t>
  </si>
  <si>
    <t>GF0805</t>
  </si>
  <si>
    <t xml:space="preserve">      08.5 - R-D dans le domaine des loisirs, de la culture et du culte</t>
  </si>
  <si>
    <t>GF0806</t>
  </si>
  <si>
    <t xml:space="preserve">      08.6 - Loisirs, culture et culte n.c.a.</t>
  </si>
  <si>
    <t>GF09</t>
  </si>
  <si>
    <t>09 - Enseignement</t>
  </si>
  <si>
    <t>GF0901</t>
  </si>
  <si>
    <t xml:space="preserve">      09.1 - Enseignement préélémentaire et primaire</t>
  </si>
  <si>
    <t>GF0902</t>
  </si>
  <si>
    <t xml:space="preserve">      09.2 - Enseignement secondaire</t>
  </si>
  <si>
    <t>GF0903</t>
  </si>
  <si>
    <t xml:space="preserve">      09.3 - Enseignement postsecondaire non supérieur</t>
  </si>
  <si>
    <t>GF0904</t>
  </si>
  <si>
    <t xml:space="preserve">      09.4 - Enseignement supérieur</t>
  </si>
  <si>
    <t>GF0905</t>
  </si>
  <si>
    <t xml:space="preserve">      09.5 - Enseignement non défini par niveau</t>
  </si>
  <si>
    <t>GF0906</t>
  </si>
  <si>
    <t xml:space="preserve">      09.6 - Services annexes à l'enseignement</t>
  </si>
  <si>
    <t>GF0907</t>
  </si>
  <si>
    <t xml:space="preserve">      09.7 - R-D dans le domaine de l'enseignement</t>
  </si>
  <si>
    <t>GF0908</t>
  </si>
  <si>
    <t xml:space="preserve">      09.8 - Enseignement n.c.a.</t>
  </si>
  <si>
    <t>GF10</t>
  </si>
  <si>
    <t>10 - Protection sociale</t>
  </si>
  <si>
    <t>GF1001</t>
  </si>
  <si>
    <t xml:space="preserve">      10.1 - Maladie et invalidité</t>
  </si>
  <si>
    <t>GF1002</t>
  </si>
  <si>
    <t xml:space="preserve">      10.2 - Vieillesse</t>
  </si>
  <si>
    <t>GF1003</t>
  </si>
  <si>
    <t xml:space="preserve">      10.3 - Survivants</t>
  </si>
  <si>
    <t>GF1004</t>
  </si>
  <si>
    <t xml:space="preserve">      10.4 - Famille et enfants</t>
  </si>
  <si>
    <t>GF1005</t>
  </si>
  <si>
    <t xml:space="preserve">      10.5 - Chômage</t>
  </si>
  <si>
    <t>GF1006</t>
  </si>
  <si>
    <t xml:space="preserve">      10.6 - Logement</t>
  </si>
  <si>
    <t>GF1007</t>
  </si>
  <si>
    <t xml:space="preserve">      10.7 - Exclusion sociale n.c.a.</t>
  </si>
  <si>
    <t>GF1008</t>
  </si>
  <si>
    <t xml:space="preserve">      10.8 - R-D dans le domaine de la protection sociale</t>
  </si>
  <si>
    <t>GF1009</t>
  </si>
  <si>
    <t xml:space="preserve">      10.9 - Protection sociale n.c.a.</t>
  </si>
  <si>
    <t/>
  </si>
  <si>
    <t>D1</t>
  </si>
  <si>
    <t>Rémunération des salariés</t>
  </si>
  <si>
    <t>P2</t>
  </si>
  <si>
    <t>Consommation intermédiaire</t>
  </si>
  <si>
    <t>OED</t>
  </si>
  <si>
    <t>Autres impôts sur la production + impôts courants sur le revenu, le patrimoine, etc, + ajustement pour variations des droits à pension</t>
  </si>
  <si>
    <t>D3</t>
  </si>
  <si>
    <t>Subventions</t>
  </si>
  <si>
    <t>D4</t>
  </si>
  <si>
    <t>Revenus de la propriété (*)</t>
  </si>
  <si>
    <t>D62</t>
  </si>
  <si>
    <t>Prestations sociales autres que transferts sociaux en nature</t>
  </si>
  <si>
    <t>D632</t>
  </si>
  <si>
    <t>Transferts sociaux en nature – production marchande achetée</t>
  </si>
  <si>
    <t>D7</t>
  </si>
  <si>
    <t>Autres transferts courants (*)</t>
  </si>
  <si>
    <t>D9</t>
  </si>
  <si>
    <t>Transferts en capital (*)</t>
  </si>
  <si>
    <t>P5L</t>
  </si>
  <si>
    <t>Acquisition nette d’actifs non financiers</t>
  </si>
  <si>
    <t>3.305 – Dépenses des administrations publiques locales (S1313) ventilées par fonction  (*)</t>
  </si>
  <si>
    <t>Note : (*) Hors dépenses à l'intérieur du sous-secteur (intérêts, transferts courants et en capital).</t>
  </si>
  <si>
    <t>Source : Comptes nationaux annuels (base 2020)</t>
  </si>
  <si>
    <t>2025-02-18T16:01:01</t>
  </si>
  <si>
    <t>Onglet</t>
  </si>
  <si>
    <t>T_3305</t>
  </si>
  <si>
    <t>Nom du fichier xlsx</t>
  </si>
  <si>
    <t>Date de création du fichier</t>
  </si>
  <si>
    <t>Source</t>
  </si>
  <si>
    <t>Comptes nationaux annuels (base 2020)</t>
  </si>
  <si>
    <t>COD_VAR</t>
  </si>
  <si>
    <t>LIB_VAR</t>
  </si>
  <si>
    <t>COD_MOD</t>
  </si>
  <si>
    <t>LIB_MOD</t>
  </si>
  <si>
    <t>FREQ</t>
  </si>
  <si>
    <t>Fréquence</t>
  </si>
  <si>
    <t>A</t>
  </si>
  <si>
    <t>TIME_PERIOD</t>
  </si>
  <si>
    <t>Période temporelle</t>
  </si>
  <si>
    <t>1995 -&gt; 2023</t>
  </si>
  <si>
    <t>GEO_DATE</t>
  </si>
  <si>
    <t>Millésime géographique</t>
  </si>
  <si>
    <t>GEO_SCOPE</t>
  </si>
  <si>
    <t>Périmètre géographique</t>
  </si>
  <si>
    <t>FE</t>
  </si>
  <si>
    <t>France entière</t>
  </si>
  <si>
    <t>GEO_OBJECT</t>
  </si>
  <si>
    <t>Niveau géographique</t>
  </si>
  <si>
    <t>NAT</t>
  </si>
  <si>
    <t>Niveau national</t>
  </si>
  <si>
    <t>ACCOUNTING_ENTRY</t>
  </si>
  <si>
    <t>Position de compte</t>
  </si>
  <si>
    <t>C</t>
  </si>
  <si>
    <t>Ressource ou crédit</t>
  </si>
  <si>
    <t>D</t>
  </si>
  <si>
    <t>Emploi ou débit</t>
  </si>
  <si>
    <t>ACTIVITY</t>
  </si>
  <si>
    <t>Activité économique</t>
  </si>
  <si>
    <t>_T</t>
  </si>
  <si>
    <t>CONSOLIDATION</t>
  </si>
  <si>
    <t>Consolidation</t>
  </si>
  <si>
    <t>Consolidé</t>
  </si>
  <si>
    <t>N</t>
  </si>
  <si>
    <t>Non consolidé</t>
  </si>
  <si>
    <t>COUNTERPART_AREA</t>
  </si>
  <si>
    <t>Zone de contrepartie</t>
  </si>
  <si>
    <t>W0</t>
  </si>
  <si>
    <t>Monde</t>
  </si>
  <si>
    <t>COUNTERPART_SECTOR</t>
  </si>
  <si>
    <t>Secteur institutionnel de contrepartie</t>
  </si>
  <si>
    <t>S1</t>
  </si>
  <si>
    <t>Économie totale</t>
  </si>
  <si>
    <t xml:space="preserve">    01.1 - Fonctionnement des organes exécutifs et législatifs, affaires financières et fiscales, affaires étrangères</t>
  </si>
  <si>
    <t xml:space="preserve">    01.2 - Aide économique extérieure</t>
  </si>
  <si>
    <t xml:space="preserve">    01.3 - Services généraux</t>
  </si>
  <si>
    <t xml:space="preserve">    01.4 - Recherche fondamentale</t>
  </si>
  <si>
    <t xml:space="preserve">    01.5 - R &amp; D concernant les services généraux des administrations publiques</t>
  </si>
  <si>
    <t xml:space="preserve">    01.6 - Services généraux des administrations publiques n.c.a.</t>
  </si>
  <si>
    <t xml:space="preserve">    01.7 - Opérations concernant la dette publique</t>
  </si>
  <si>
    <t xml:space="preserve">    01.8 - Transferts de caractère général entre administrations publiques</t>
  </si>
  <si>
    <t xml:space="preserve">    02.1 - Défense militaire</t>
  </si>
  <si>
    <t xml:space="preserve">    02.2 - Défense civile</t>
  </si>
  <si>
    <t xml:space="preserve">    02.3 - Aide militaire à des pays étrangers</t>
  </si>
  <si>
    <t xml:space="preserve">    02.4 - R-D concernant la défense</t>
  </si>
  <si>
    <t xml:space="preserve">    02.5 - Défense n.c.a.</t>
  </si>
  <si>
    <t xml:space="preserve">    03.1 - Services de police</t>
  </si>
  <si>
    <t xml:space="preserve">    03.2 - Services de protection civile</t>
  </si>
  <si>
    <t xml:space="preserve">    03.3 - Tribunaux</t>
  </si>
  <si>
    <t xml:space="preserve">    03.4 - Administration pénitentiaire</t>
  </si>
  <si>
    <t xml:space="preserve">    03.5 - R-D concernant l'ordre et la sécurité publics</t>
  </si>
  <si>
    <t xml:space="preserve">    03.6 - Ordre et sécurité publics n.c.a.</t>
  </si>
  <si>
    <t xml:space="preserve">    04.1 - Tutelle de l'économie générale, des échanges et de l'emploi</t>
  </si>
  <si>
    <t xml:space="preserve">    04.2 - Agriculture, sylviculture, pêche et chasse</t>
  </si>
  <si>
    <t xml:space="preserve">    04.3 - Combustibles et énergie</t>
  </si>
  <si>
    <t xml:space="preserve">    04.4 - Industries extractives et manufacturières, construction</t>
  </si>
  <si>
    <t xml:space="preserve">    04.5 - Transports</t>
  </si>
  <si>
    <t xml:space="preserve">    04.6 - Communications</t>
  </si>
  <si>
    <t xml:space="preserve">    04.7 - Autres branches d'activité</t>
  </si>
  <si>
    <t xml:space="preserve">    04.8 - R-D concernant les affaires économiques</t>
  </si>
  <si>
    <t xml:space="preserve">    04.9 - Affaires économiques n.c.a.</t>
  </si>
  <si>
    <t xml:space="preserve">    05.1 - Gestion des déchets</t>
  </si>
  <si>
    <t xml:space="preserve">    05.2 - Gestion des eaux usées</t>
  </si>
  <si>
    <t xml:space="preserve">    05.3 - Lutte contre la pollution</t>
  </si>
  <si>
    <t xml:space="preserve">    05.4 - Préservation de la diversité biologique et protection de la nature</t>
  </si>
  <si>
    <t xml:space="preserve">    05.5 - R-D dans le domaine de la protection de l'environnement</t>
  </si>
  <si>
    <t xml:space="preserve">    05.6 - Protection de l'environnement n.c.a.</t>
  </si>
  <si>
    <t xml:space="preserve">    06.1 - Logements</t>
  </si>
  <si>
    <t xml:space="preserve">    06.2 - Équipements collectifs</t>
  </si>
  <si>
    <t xml:space="preserve">    06.3 - Alimentation en eau</t>
  </si>
  <si>
    <t xml:space="preserve">    06.4 - Éclairage public</t>
  </si>
  <si>
    <t xml:space="preserve">    06.5 - R-D dans le domaine du logement et des équipements collectifs</t>
  </si>
  <si>
    <t xml:space="preserve">    06.6 - Logement et équipements collectifs n.c.a.</t>
  </si>
  <si>
    <t xml:space="preserve">    07.1 - Produits, appareils et matériels médicaux</t>
  </si>
  <si>
    <t xml:space="preserve">    07.2 - Services ambulatoires</t>
  </si>
  <si>
    <t xml:space="preserve">    07.3 - Services hospitaliers</t>
  </si>
  <si>
    <t xml:space="preserve">    07.4 - Services de santé publique</t>
  </si>
  <si>
    <t xml:space="preserve">    07.5 - R-D dans le domaine de la santé</t>
  </si>
  <si>
    <t xml:space="preserve">    07.6 - Santé n.c.a.</t>
  </si>
  <si>
    <t xml:space="preserve">    08.1 - Services récréatifs et sportifs</t>
  </si>
  <si>
    <t xml:space="preserve">    08.2 - Services culturels</t>
  </si>
  <si>
    <t xml:space="preserve">    08.3 - Services de radiodiffusion, de télévision et d'édition</t>
  </si>
  <si>
    <t xml:space="preserve">    08.4 - Culte et autres services communautaires</t>
  </si>
  <si>
    <t xml:space="preserve">    08.5 - R-D dans le domaine des loisirs, de la culture et du culte</t>
  </si>
  <si>
    <t xml:space="preserve">    08.6 - Loisirs, culture et culte n.c.a.</t>
  </si>
  <si>
    <t xml:space="preserve">    09.1 - Enseignement préélémentaire et primaire</t>
  </si>
  <si>
    <t xml:space="preserve">    09.2 - Enseignement secondaire</t>
  </si>
  <si>
    <t xml:space="preserve">    09.3 - Enseignement postsecondaire non supérieur</t>
  </si>
  <si>
    <t xml:space="preserve">    09.4 - Enseignement supérieur</t>
  </si>
  <si>
    <t xml:space="preserve">    09.5 - Enseignement non défini par niveau</t>
  </si>
  <si>
    <t xml:space="preserve">    09.6 - Services annexes à l'enseignement</t>
  </si>
  <si>
    <t xml:space="preserve">    09.7 - R-D dans le domaine de l'enseignement</t>
  </si>
  <si>
    <t xml:space="preserve">    09.8 - Enseignement n.c.a.</t>
  </si>
  <si>
    <t xml:space="preserve">    10.1 - Maladie et invalidité</t>
  </si>
  <si>
    <t xml:space="preserve">    10.2 - Vieillesse</t>
  </si>
  <si>
    <t xml:space="preserve">    10.3 - Survivants</t>
  </si>
  <si>
    <t xml:space="preserve">    10.4 - Famille et enfants</t>
  </si>
  <si>
    <t xml:space="preserve">    10.5 - Chômage</t>
  </si>
  <si>
    <t xml:space="preserve">    10.6 - Logement</t>
  </si>
  <si>
    <t xml:space="preserve">    10.7 - Exclusion sociale n.c.a.</t>
  </si>
  <si>
    <t xml:space="preserve">    10.8 - R-D dans le domaine de la protection sociale</t>
  </si>
  <si>
    <t xml:space="preserve">    10.9 - Protection sociale n.c.a.</t>
  </si>
  <si>
    <t>INSTR_ASSET</t>
  </si>
  <si>
    <t>Classe d'actifs passifs</t>
  </si>
  <si>
    <t>MATURITY</t>
  </si>
  <si>
    <t>Maturité</t>
  </si>
  <si>
    <t>Non applicable</t>
  </si>
  <si>
    <t>PRICES</t>
  </si>
  <si>
    <t>Valorisation des prix</t>
  </si>
  <si>
    <t>V</t>
  </si>
  <si>
    <t>En valeur aux prix courants</t>
  </si>
  <si>
    <t>PRODUCT</t>
  </si>
  <si>
    <t>Produit</t>
  </si>
  <si>
    <t>REF_SECTOR</t>
  </si>
  <si>
    <t>Secteur institutionnel</t>
  </si>
  <si>
    <t>S1313</t>
  </si>
  <si>
    <t>Administrations locales (à l’exclusion de la sécurité sociale)</t>
  </si>
  <si>
    <t>Total des dépenses des administrations publiques</t>
  </si>
  <si>
    <t>Revenus de la propriété</t>
  </si>
  <si>
    <t>Transferts en capital</t>
  </si>
  <si>
    <t>Autres transferts courants</t>
  </si>
  <si>
    <t>TRANSFORMATION</t>
  </si>
  <si>
    <t>Transformation chronologique</t>
  </si>
  <si>
    <t>Valeur non transformée</t>
  </si>
  <si>
    <t>UNIT_MEASURE</t>
  </si>
  <si>
    <t>Unité de mesure</t>
  </si>
  <si>
    <t>XDC</t>
  </si>
  <si>
    <t>Devise nationale (Euros)</t>
  </si>
  <si>
    <t>VALUATION</t>
  </si>
  <si>
    <t>Valuation</t>
  </si>
  <si>
    <t>S</t>
  </si>
  <si>
    <t>Evaluation standard</t>
  </si>
  <si>
    <t>X</t>
  </si>
  <si>
    <t>Mission</t>
  </si>
  <si>
    <t>régalienne</t>
  </si>
  <si>
    <t>suppression de poste (70 % remplacement) hors fonction support (10 %) hors communes (75 %)</t>
  </si>
  <si>
    <t>suppression hors fonction support (10 %) hors communes (87 %)</t>
  </si>
  <si>
    <t>suppression hors fonction support (10 %) hors communes (29 %), hypothèse 50 % personnel</t>
  </si>
  <si>
    <t>En 3 ans</t>
  </si>
  <si>
    <t>suppression hors fonction support (10 %) hors communes (19 %), hypothèse 50 % personnel</t>
  </si>
  <si>
    <t>suppression hors fonction support (10 %) hors communes (78 %), hypothèse 50 % personnel</t>
  </si>
  <si>
    <t>suppression de poste (70 % remplacement) hors fonction support (10 %)</t>
  </si>
  <si>
    <t>+10 % sport</t>
  </si>
  <si>
    <t>+10 % culture</t>
  </si>
  <si>
    <t xml:space="preserve">suppression de poste (70 % remplacement) hors fonction support et maintien (10 % + 10 %) </t>
  </si>
  <si>
    <t>hors fonction support (10 %)</t>
  </si>
  <si>
    <t>hors fonction support 10 %</t>
  </si>
  <si>
    <t>hors MS</t>
  </si>
  <si>
    <t>économie</t>
  </si>
  <si>
    <t>hors fonction support 10 %, maintien 10 %, investissement 100 %</t>
  </si>
  <si>
    <t>Fusion CI</t>
  </si>
  <si>
    <t>10 % fdg/social</t>
  </si>
  <si>
    <t>Nb kETP 31/12/23</t>
  </si>
  <si>
    <t>ETP supprimés</t>
  </si>
  <si>
    <t>Economie</t>
  </si>
  <si>
    <t>année 1</t>
  </si>
  <si>
    <t>en plus</t>
  </si>
  <si>
    <t>Fusion aide fondamentale</t>
  </si>
  <si>
    <t>Champ non</t>
  </si>
  <si>
    <t>indispensable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</si>
</sst>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12"/>
      <name val="Arial"/>
      <family val="2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9" fillId="0" borderId="0" xfId="0" applyFont="1"/>
    <xf numFmtId="0" fontId="8" fillId="0" borderId="0" xfId="0" applyFont="1"/>
    <xf numFmtId="165" fontId="9" fillId="4" borderId="0" xfId="0" applyNumberFormat="1" applyFont="1" applyFill="1" applyAlignment="1">
      <alignment horizontal="center"/>
    </xf>
    <xf numFmtId="165" fontId="0" fillId="4" borderId="0" xfId="0" applyNumberFormat="1" applyFill="1"/>
    <xf numFmtId="0" fontId="8" fillId="0" borderId="0" xfId="0" quotePrefix="1" applyFont="1"/>
    <xf numFmtId="165" fontId="0" fillId="0" borderId="0" xfId="0" applyNumberFormat="1"/>
    <xf numFmtId="165" fontId="9" fillId="0" borderId="0" xfId="0" applyNumberFormat="1" applyFont="1" applyAlignment="1">
      <alignment horizontal="center"/>
    </xf>
    <xf numFmtId="165" fontId="9" fillId="0" borderId="0" xfId="0" applyNumberFormat="1" applyFont="1"/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165" fontId="14" fillId="4" borderId="0" xfId="0" applyNumberFormat="1" applyFont="1" applyFill="1" applyAlignment="1">
      <alignment horizontal="center"/>
    </xf>
    <xf numFmtId="165" fontId="14" fillId="3" borderId="0" xfId="0" applyNumberFormat="1" applyFont="1" applyFill="1" applyAlignment="1">
      <alignment horizontal="center"/>
    </xf>
    <xf numFmtId="0" fontId="12" fillId="0" borderId="0" xfId="0" quotePrefix="1" applyFont="1"/>
    <xf numFmtId="165" fontId="15" fillId="4" borderId="0" xfId="0" applyNumberFormat="1" applyFont="1" applyFill="1"/>
    <xf numFmtId="0" fontId="15" fillId="0" borderId="0" xfId="0" applyFont="1"/>
    <xf numFmtId="0" fontId="15" fillId="2" borderId="0" xfId="0" applyFont="1" applyFill="1"/>
    <xf numFmtId="0" fontId="15" fillId="4" borderId="0" xfId="0" applyFont="1" applyFill="1"/>
    <xf numFmtId="0" fontId="15" fillId="3" borderId="0" xfId="0" applyFont="1" applyFill="1"/>
    <xf numFmtId="0" fontId="16" fillId="2" borderId="0" xfId="0" applyFont="1" applyFill="1" applyAlignment="1">
      <alignment vertical="center" wrapText="1"/>
    </xf>
    <xf numFmtId="0" fontId="16" fillId="4" borderId="0" xfId="0" applyFont="1" applyFill="1"/>
    <xf numFmtId="0" fontId="17" fillId="3" borderId="0" xfId="0" applyFont="1" applyFill="1"/>
    <xf numFmtId="0" fontId="14" fillId="2" borderId="0" xfId="0" applyFont="1" applyFill="1"/>
    <xf numFmtId="165" fontId="15" fillId="3" borderId="0" xfId="0" applyNumberFormat="1" applyFont="1" applyFill="1"/>
    <xf numFmtId="9" fontId="13" fillId="0" borderId="0" xfId="1" applyNumberFormat="1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ee.fr/fr/metadonnees/source/serie/s2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"/>
  <sheetViews>
    <sheetView topLeftCell="A99" workbookViewId="0"/>
  </sheetViews>
  <sheetFormatPr baseColWidth="10" defaultColWidth="8.7265625" defaultRowHeight="14.5" x14ac:dyDescent="0.35"/>
  <cols>
    <col min="1" max="1" width="26.36328125" bestFit="1" customWidth="1"/>
    <col min="2" max="2" width="39.453125" bestFit="1" customWidth="1"/>
    <col min="3" max="3" width="17.90625" customWidth="1"/>
    <col min="4" max="4" width="128.453125" bestFit="1" customWidth="1"/>
  </cols>
  <sheetData>
    <row r="1" spans="1:5" x14ac:dyDescent="0.35">
      <c r="A1" t="s">
        <v>224</v>
      </c>
      <c r="B1" t="s">
        <v>223</v>
      </c>
    </row>
    <row r="2" spans="1:5" x14ac:dyDescent="0.35">
      <c r="A2" t="s">
        <v>225</v>
      </c>
      <c r="B2" t="s">
        <v>221</v>
      </c>
    </row>
    <row r="3" spans="1:5" x14ac:dyDescent="0.35">
      <c r="A3" t="s">
        <v>222</v>
      </c>
      <c r="B3" t="s">
        <v>223</v>
      </c>
      <c r="C3" t="s">
        <v>218</v>
      </c>
    </row>
    <row r="4" spans="1:5" x14ac:dyDescent="0.35">
      <c r="A4" t="s">
        <v>226</v>
      </c>
      <c r="B4" t="s">
        <v>227</v>
      </c>
    </row>
    <row r="6" spans="1:5" x14ac:dyDescent="0.35">
      <c r="A6" t="s">
        <v>228</v>
      </c>
      <c r="B6" t="s">
        <v>229</v>
      </c>
      <c r="C6" t="s">
        <v>230</v>
      </c>
      <c r="D6" t="s">
        <v>231</v>
      </c>
    </row>
    <row r="7" spans="1:5" x14ac:dyDescent="0.35">
      <c r="A7" t="s">
        <v>232</v>
      </c>
      <c r="B7" t="s">
        <v>233</v>
      </c>
      <c r="C7" t="s">
        <v>234</v>
      </c>
      <c r="D7" t="s">
        <v>1</v>
      </c>
    </row>
    <row r="8" spans="1:5" x14ac:dyDescent="0.35">
      <c r="A8" t="s">
        <v>235</v>
      </c>
      <c r="B8" t="s">
        <v>236</v>
      </c>
      <c r="C8" t="s">
        <v>237</v>
      </c>
      <c r="D8" t="s">
        <v>237</v>
      </c>
    </row>
    <row r="9" spans="1:5" x14ac:dyDescent="0.35">
      <c r="A9" t="s">
        <v>238</v>
      </c>
      <c r="B9" t="s">
        <v>239</v>
      </c>
    </row>
    <row r="10" spans="1:5" x14ac:dyDescent="0.35">
      <c r="A10" t="s">
        <v>240</v>
      </c>
      <c r="B10" t="s">
        <v>241</v>
      </c>
      <c r="C10" t="s">
        <v>242</v>
      </c>
      <c r="D10" t="s">
        <v>243</v>
      </c>
    </row>
    <row r="11" spans="1:5" x14ac:dyDescent="0.35">
      <c r="A11" t="s">
        <v>244</v>
      </c>
      <c r="B11" t="s">
        <v>245</v>
      </c>
      <c r="C11" t="s">
        <v>246</v>
      </c>
      <c r="D11" t="s">
        <v>247</v>
      </c>
    </row>
    <row r="12" spans="1:5" x14ac:dyDescent="0.35">
      <c r="A12" t="s">
        <v>248</v>
      </c>
      <c r="B12" t="s">
        <v>249</v>
      </c>
      <c r="C12" t="s">
        <v>250</v>
      </c>
      <c r="D12" t="s">
        <v>251</v>
      </c>
      <c r="E12" t="s">
        <v>197</v>
      </c>
    </row>
    <row r="13" spans="1:5" x14ac:dyDescent="0.35">
      <c r="A13" t="s">
        <v>248</v>
      </c>
      <c r="B13" t="s">
        <v>249</v>
      </c>
      <c r="C13" t="s">
        <v>252</v>
      </c>
      <c r="D13" t="s">
        <v>253</v>
      </c>
      <c r="E13" t="s">
        <v>197</v>
      </c>
    </row>
    <row r="14" spans="1:5" x14ac:dyDescent="0.35">
      <c r="A14" t="s">
        <v>254</v>
      </c>
      <c r="B14" t="s">
        <v>255</v>
      </c>
      <c r="C14" t="s">
        <v>256</v>
      </c>
      <c r="D14" t="s">
        <v>38</v>
      </c>
      <c r="E14" t="s">
        <v>197</v>
      </c>
    </row>
    <row r="15" spans="1:5" x14ac:dyDescent="0.35">
      <c r="A15" t="s">
        <v>257</v>
      </c>
      <c r="B15" t="s">
        <v>258</v>
      </c>
      <c r="C15" t="s">
        <v>250</v>
      </c>
      <c r="D15" t="s">
        <v>259</v>
      </c>
      <c r="E15" t="s">
        <v>197</v>
      </c>
    </row>
    <row r="16" spans="1:5" x14ac:dyDescent="0.35">
      <c r="A16" t="s">
        <v>257</v>
      </c>
      <c r="B16" t="s">
        <v>258</v>
      </c>
      <c r="C16" t="s">
        <v>260</v>
      </c>
      <c r="D16" t="s">
        <v>261</v>
      </c>
      <c r="E16" t="s">
        <v>197</v>
      </c>
    </row>
    <row r="17" spans="1:5" x14ac:dyDescent="0.35">
      <c r="A17" t="s">
        <v>262</v>
      </c>
      <c r="B17" t="s">
        <v>263</v>
      </c>
      <c r="C17" t="s">
        <v>264</v>
      </c>
      <c r="D17" t="s">
        <v>265</v>
      </c>
      <c r="E17" t="s">
        <v>197</v>
      </c>
    </row>
    <row r="18" spans="1:5" x14ac:dyDescent="0.35">
      <c r="A18" t="s">
        <v>266</v>
      </c>
      <c r="B18" t="s">
        <v>267</v>
      </c>
      <c r="C18" t="s">
        <v>268</v>
      </c>
      <c r="D18" t="s">
        <v>269</v>
      </c>
      <c r="E18" t="s">
        <v>197</v>
      </c>
    </row>
    <row r="19" spans="1:5" x14ac:dyDescent="0.35">
      <c r="A19" t="s">
        <v>33</v>
      </c>
      <c r="B19" t="s">
        <v>34</v>
      </c>
      <c r="C19" t="s">
        <v>37</v>
      </c>
      <c r="D19" t="s">
        <v>38</v>
      </c>
      <c r="E19" t="s">
        <v>197</v>
      </c>
    </row>
    <row r="20" spans="1:5" x14ac:dyDescent="0.35">
      <c r="A20" t="s">
        <v>33</v>
      </c>
      <c r="B20" t="s">
        <v>34</v>
      </c>
      <c r="C20" t="s">
        <v>39</v>
      </c>
      <c r="D20" t="s">
        <v>40</v>
      </c>
      <c r="E20" t="s">
        <v>197</v>
      </c>
    </row>
    <row r="21" spans="1:5" x14ac:dyDescent="0.35">
      <c r="A21" t="s">
        <v>33</v>
      </c>
      <c r="B21" t="s">
        <v>34</v>
      </c>
      <c r="C21" t="s">
        <v>41</v>
      </c>
      <c r="D21" t="s">
        <v>270</v>
      </c>
      <c r="E21" t="s">
        <v>197</v>
      </c>
    </row>
    <row r="22" spans="1:5" x14ac:dyDescent="0.35">
      <c r="A22" t="s">
        <v>33</v>
      </c>
      <c r="B22" t="s">
        <v>34</v>
      </c>
      <c r="C22" t="s">
        <v>43</v>
      </c>
      <c r="D22" t="s">
        <v>271</v>
      </c>
      <c r="E22" t="s">
        <v>197</v>
      </c>
    </row>
    <row r="23" spans="1:5" x14ac:dyDescent="0.35">
      <c r="A23" t="s">
        <v>33</v>
      </c>
      <c r="B23" t="s">
        <v>34</v>
      </c>
      <c r="C23" t="s">
        <v>45</v>
      </c>
      <c r="D23" t="s">
        <v>272</v>
      </c>
      <c r="E23" t="s">
        <v>197</v>
      </c>
    </row>
    <row r="24" spans="1:5" x14ac:dyDescent="0.35">
      <c r="A24" t="s">
        <v>33</v>
      </c>
      <c r="B24" t="s">
        <v>34</v>
      </c>
      <c r="C24" t="s">
        <v>47</v>
      </c>
      <c r="D24" t="s">
        <v>273</v>
      </c>
      <c r="E24" t="s">
        <v>197</v>
      </c>
    </row>
    <row r="25" spans="1:5" x14ac:dyDescent="0.35">
      <c r="A25" t="s">
        <v>33</v>
      </c>
      <c r="B25" t="s">
        <v>34</v>
      </c>
      <c r="C25" t="s">
        <v>49</v>
      </c>
      <c r="D25" t="s">
        <v>274</v>
      </c>
      <c r="E25" t="s">
        <v>197</v>
      </c>
    </row>
    <row r="26" spans="1:5" x14ac:dyDescent="0.35">
      <c r="A26" t="s">
        <v>33</v>
      </c>
      <c r="B26" t="s">
        <v>34</v>
      </c>
      <c r="C26" t="s">
        <v>51</v>
      </c>
      <c r="D26" t="s">
        <v>275</v>
      </c>
      <c r="E26" t="s">
        <v>197</v>
      </c>
    </row>
    <row r="27" spans="1:5" x14ac:dyDescent="0.35">
      <c r="A27" t="s">
        <v>33</v>
      </c>
      <c r="B27" t="s">
        <v>34</v>
      </c>
      <c r="C27" t="s">
        <v>53</v>
      </c>
      <c r="D27" t="s">
        <v>276</v>
      </c>
      <c r="E27" t="s">
        <v>197</v>
      </c>
    </row>
    <row r="28" spans="1:5" x14ac:dyDescent="0.35">
      <c r="A28" t="s">
        <v>33</v>
      </c>
      <c r="B28" t="s">
        <v>34</v>
      </c>
      <c r="C28" t="s">
        <v>55</v>
      </c>
      <c r="D28" t="s">
        <v>277</v>
      </c>
      <c r="E28" t="s">
        <v>197</v>
      </c>
    </row>
    <row r="29" spans="1:5" x14ac:dyDescent="0.35">
      <c r="A29" t="s">
        <v>33</v>
      </c>
      <c r="B29" t="s">
        <v>34</v>
      </c>
      <c r="C29" t="s">
        <v>57</v>
      </c>
      <c r="D29" t="s">
        <v>58</v>
      </c>
      <c r="E29" t="s">
        <v>197</v>
      </c>
    </row>
    <row r="30" spans="1:5" x14ac:dyDescent="0.35">
      <c r="A30" t="s">
        <v>33</v>
      </c>
      <c r="B30" t="s">
        <v>34</v>
      </c>
      <c r="C30" t="s">
        <v>59</v>
      </c>
      <c r="D30" t="s">
        <v>278</v>
      </c>
      <c r="E30" t="s">
        <v>197</v>
      </c>
    </row>
    <row r="31" spans="1:5" x14ac:dyDescent="0.35">
      <c r="A31" t="s">
        <v>33</v>
      </c>
      <c r="B31" t="s">
        <v>34</v>
      </c>
      <c r="C31" t="s">
        <v>61</v>
      </c>
      <c r="D31" t="s">
        <v>279</v>
      </c>
      <c r="E31" t="s">
        <v>197</v>
      </c>
    </row>
    <row r="32" spans="1:5" x14ac:dyDescent="0.35">
      <c r="A32" t="s">
        <v>33</v>
      </c>
      <c r="B32" t="s">
        <v>34</v>
      </c>
      <c r="C32" t="s">
        <v>63</v>
      </c>
      <c r="D32" t="s">
        <v>280</v>
      </c>
      <c r="E32" t="s">
        <v>197</v>
      </c>
    </row>
    <row r="33" spans="1:5" x14ac:dyDescent="0.35">
      <c r="A33" t="s">
        <v>33</v>
      </c>
      <c r="B33" t="s">
        <v>34</v>
      </c>
      <c r="C33" t="s">
        <v>65</v>
      </c>
      <c r="D33" t="s">
        <v>281</v>
      </c>
      <c r="E33" t="s">
        <v>197</v>
      </c>
    </row>
    <row r="34" spans="1:5" x14ac:dyDescent="0.35">
      <c r="A34" t="s">
        <v>33</v>
      </c>
      <c r="B34" t="s">
        <v>34</v>
      </c>
      <c r="C34" t="s">
        <v>67</v>
      </c>
      <c r="D34" t="s">
        <v>282</v>
      </c>
      <c r="E34" t="s">
        <v>197</v>
      </c>
    </row>
    <row r="35" spans="1:5" x14ac:dyDescent="0.35">
      <c r="A35" t="s">
        <v>33</v>
      </c>
      <c r="B35" t="s">
        <v>34</v>
      </c>
      <c r="C35" t="s">
        <v>69</v>
      </c>
      <c r="D35" t="s">
        <v>70</v>
      </c>
      <c r="E35" t="s">
        <v>197</v>
      </c>
    </row>
    <row r="36" spans="1:5" x14ac:dyDescent="0.35">
      <c r="A36" t="s">
        <v>33</v>
      </c>
      <c r="B36" t="s">
        <v>34</v>
      </c>
      <c r="C36" t="s">
        <v>71</v>
      </c>
      <c r="D36" t="s">
        <v>283</v>
      </c>
      <c r="E36" t="s">
        <v>197</v>
      </c>
    </row>
    <row r="37" spans="1:5" x14ac:dyDescent="0.35">
      <c r="A37" t="s">
        <v>33</v>
      </c>
      <c r="B37" t="s">
        <v>34</v>
      </c>
      <c r="C37" t="s">
        <v>73</v>
      </c>
      <c r="D37" t="s">
        <v>284</v>
      </c>
      <c r="E37" t="s">
        <v>197</v>
      </c>
    </row>
    <row r="38" spans="1:5" x14ac:dyDescent="0.35">
      <c r="A38" t="s">
        <v>33</v>
      </c>
      <c r="B38" t="s">
        <v>34</v>
      </c>
      <c r="C38" t="s">
        <v>75</v>
      </c>
      <c r="D38" t="s">
        <v>285</v>
      </c>
      <c r="E38" t="s">
        <v>197</v>
      </c>
    </row>
    <row r="39" spans="1:5" x14ac:dyDescent="0.35">
      <c r="A39" t="s">
        <v>33</v>
      </c>
      <c r="B39" t="s">
        <v>34</v>
      </c>
      <c r="C39" t="s">
        <v>77</v>
      </c>
      <c r="D39" t="s">
        <v>286</v>
      </c>
      <c r="E39" t="s">
        <v>197</v>
      </c>
    </row>
    <row r="40" spans="1:5" x14ac:dyDescent="0.35">
      <c r="A40" t="s">
        <v>33</v>
      </c>
      <c r="B40" t="s">
        <v>34</v>
      </c>
      <c r="C40" t="s">
        <v>79</v>
      </c>
      <c r="D40" t="s">
        <v>287</v>
      </c>
      <c r="E40" t="s">
        <v>197</v>
      </c>
    </row>
    <row r="41" spans="1:5" x14ac:dyDescent="0.35">
      <c r="A41" t="s">
        <v>33</v>
      </c>
      <c r="B41" t="s">
        <v>34</v>
      </c>
      <c r="C41" t="s">
        <v>81</v>
      </c>
      <c r="D41" t="s">
        <v>288</v>
      </c>
      <c r="E41" t="s">
        <v>197</v>
      </c>
    </row>
    <row r="42" spans="1:5" x14ac:dyDescent="0.35">
      <c r="A42" t="s">
        <v>33</v>
      </c>
      <c r="B42" t="s">
        <v>34</v>
      </c>
      <c r="C42" t="s">
        <v>83</v>
      </c>
      <c r="D42" t="s">
        <v>84</v>
      </c>
      <c r="E42" t="s">
        <v>197</v>
      </c>
    </row>
    <row r="43" spans="1:5" x14ac:dyDescent="0.35">
      <c r="A43" t="s">
        <v>33</v>
      </c>
      <c r="B43" t="s">
        <v>34</v>
      </c>
      <c r="C43" t="s">
        <v>85</v>
      </c>
      <c r="D43" t="s">
        <v>289</v>
      </c>
      <c r="E43" t="s">
        <v>197</v>
      </c>
    </row>
    <row r="44" spans="1:5" x14ac:dyDescent="0.35">
      <c r="A44" t="s">
        <v>33</v>
      </c>
      <c r="B44" t="s">
        <v>34</v>
      </c>
      <c r="C44" t="s">
        <v>87</v>
      </c>
      <c r="D44" t="s">
        <v>290</v>
      </c>
      <c r="E44" t="s">
        <v>197</v>
      </c>
    </row>
    <row r="45" spans="1:5" x14ac:dyDescent="0.35">
      <c r="A45" t="s">
        <v>33</v>
      </c>
      <c r="B45" t="s">
        <v>34</v>
      </c>
      <c r="C45" t="s">
        <v>89</v>
      </c>
      <c r="D45" t="s">
        <v>291</v>
      </c>
      <c r="E45" t="s">
        <v>197</v>
      </c>
    </row>
    <row r="46" spans="1:5" x14ac:dyDescent="0.35">
      <c r="A46" t="s">
        <v>33</v>
      </c>
      <c r="B46" t="s">
        <v>34</v>
      </c>
      <c r="C46" t="s">
        <v>91</v>
      </c>
      <c r="D46" t="s">
        <v>292</v>
      </c>
      <c r="E46" t="s">
        <v>197</v>
      </c>
    </row>
    <row r="47" spans="1:5" x14ac:dyDescent="0.35">
      <c r="A47" t="s">
        <v>33</v>
      </c>
      <c r="B47" t="s">
        <v>34</v>
      </c>
      <c r="C47" t="s">
        <v>93</v>
      </c>
      <c r="D47" t="s">
        <v>293</v>
      </c>
      <c r="E47" t="s">
        <v>197</v>
      </c>
    </row>
    <row r="48" spans="1:5" x14ac:dyDescent="0.35">
      <c r="A48" t="s">
        <v>33</v>
      </c>
      <c r="B48" t="s">
        <v>34</v>
      </c>
      <c r="C48" t="s">
        <v>95</v>
      </c>
      <c r="D48" t="s">
        <v>294</v>
      </c>
      <c r="E48" t="s">
        <v>197</v>
      </c>
    </row>
    <row r="49" spans="1:5" x14ac:dyDescent="0.35">
      <c r="A49" t="s">
        <v>33</v>
      </c>
      <c r="B49" t="s">
        <v>34</v>
      </c>
      <c r="C49" t="s">
        <v>97</v>
      </c>
      <c r="D49" t="s">
        <v>295</v>
      </c>
      <c r="E49" t="s">
        <v>197</v>
      </c>
    </row>
    <row r="50" spans="1:5" x14ac:dyDescent="0.35">
      <c r="A50" t="s">
        <v>33</v>
      </c>
      <c r="B50" t="s">
        <v>34</v>
      </c>
      <c r="C50" t="s">
        <v>99</v>
      </c>
      <c r="D50" t="s">
        <v>296</v>
      </c>
      <c r="E50" t="s">
        <v>197</v>
      </c>
    </row>
    <row r="51" spans="1:5" x14ac:dyDescent="0.35">
      <c r="A51" t="s">
        <v>33</v>
      </c>
      <c r="B51" t="s">
        <v>34</v>
      </c>
      <c r="C51" t="s">
        <v>101</v>
      </c>
      <c r="D51" t="s">
        <v>297</v>
      </c>
      <c r="E51" t="s">
        <v>197</v>
      </c>
    </row>
    <row r="52" spans="1:5" x14ac:dyDescent="0.35">
      <c r="A52" t="s">
        <v>33</v>
      </c>
      <c r="B52" t="s">
        <v>34</v>
      </c>
      <c r="C52" t="s">
        <v>103</v>
      </c>
      <c r="D52" t="s">
        <v>104</v>
      </c>
      <c r="E52" t="s">
        <v>197</v>
      </c>
    </row>
    <row r="53" spans="1:5" x14ac:dyDescent="0.35">
      <c r="A53" t="s">
        <v>33</v>
      </c>
      <c r="B53" t="s">
        <v>34</v>
      </c>
      <c r="C53" t="s">
        <v>105</v>
      </c>
      <c r="D53" t="s">
        <v>298</v>
      </c>
      <c r="E53" t="s">
        <v>197</v>
      </c>
    </row>
    <row r="54" spans="1:5" x14ac:dyDescent="0.35">
      <c r="A54" t="s">
        <v>33</v>
      </c>
      <c r="B54" t="s">
        <v>34</v>
      </c>
      <c r="C54" t="s">
        <v>107</v>
      </c>
      <c r="D54" t="s">
        <v>299</v>
      </c>
      <c r="E54" t="s">
        <v>197</v>
      </c>
    </row>
    <row r="55" spans="1:5" x14ac:dyDescent="0.35">
      <c r="A55" t="s">
        <v>33</v>
      </c>
      <c r="B55" t="s">
        <v>34</v>
      </c>
      <c r="C55" t="s">
        <v>109</v>
      </c>
      <c r="D55" t="s">
        <v>300</v>
      </c>
      <c r="E55" t="s">
        <v>197</v>
      </c>
    </row>
    <row r="56" spans="1:5" x14ac:dyDescent="0.35">
      <c r="A56" t="s">
        <v>33</v>
      </c>
      <c r="B56" t="s">
        <v>34</v>
      </c>
      <c r="C56" t="s">
        <v>111</v>
      </c>
      <c r="D56" t="s">
        <v>301</v>
      </c>
      <c r="E56" t="s">
        <v>197</v>
      </c>
    </row>
    <row r="57" spans="1:5" x14ac:dyDescent="0.35">
      <c r="A57" t="s">
        <v>33</v>
      </c>
      <c r="B57" t="s">
        <v>34</v>
      </c>
      <c r="C57" t="s">
        <v>113</v>
      </c>
      <c r="D57" t="s">
        <v>302</v>
      </c>
      <c r="E57" t="s">
        <v>197</v>
      </c>
    </row>
    <row r="58" spans="1:5" x14ac:dyDescent="0.35">
      <c r="A58" t="s">
        <v>33</v>
      </c>
      <c r="B58" t="s">
        <v>34</v>
      </c>
      <c r="C58" t="s">
        <v>115</v>
      </c>
      <c r="D58" t="s">
        <v>303</v>
      </c>
      <c r="E58" t="s">
        <v>197</v>
      </c>
    </row>
    <row r="59" spans="1:5" x14ac:dyDescent="0.35">
      <c r="A59" t="s">
        <v>33</v>
      </c>
      <c r="B59" t="s">
        <v>34</v>
      </c>
      <c r="C59" t="s">
        <v>117</v>
      </c>
      <c r="D59" t="s">
        <v>118</v>
      </c>
      <c r="E59" t="s">
        <v>197</v>
      </c>
    </row>
    <row r="60" spans="1:5" x14ac:dyDescent="0.35">
      <c r="A60" t="s">
        <v>33</v>
      </c>
      <c r="B60" t="s">
        <v>34</v>
      </c>
      <c r="C60" t="s">
        <v>119</v>
      </c>
      <c r="D60" t="s">
        <v>304</v>
      </c>
      <c r="E60" t="s">
        <v>197</v>
      </c>
    </row>
    <row r="61" spans="1:5" x14ac:dyDescent="0.35">
      <c r="A61" t="s">
        <v>33</v>
      </c>
      <c r="B61" t="s">
        <v>34</v>
      </c>
      <c r="C61" t="s">
        <v>121</v>
      </c>
      <c r="D61" t="s">
        <v>305</v>
      </c>
      <c r="E61" t="s">
        <v>197</v>
      </c>
    </row>
    <row r="62" spans="1:5" x14ac:dyDescent="0.35">
      <c r="A62" t="s">
        <v>33</v>
      </c>
      <c r="B62" t="s">
        <v>34</v>
      </c>
      <c r="C62" t="s">
        <v>123</v>
      </c>
      <c r="D62" t="s">
        <v>306</v>
      </c>
      <c r="E62" t="s">
        <v>197</v>
      </c>
    </row>
    <row r="63" spans="1:5" x14ac:dyDescent="0.35">
      <c r="A63" t="s">
        <v>33</v>
      </c>
      <c r="B63" t="s">
        <v>34</v>
      </c>
      <c r="C63" t="s">
        <v>125</v>
      </c>
      <c r="D63" t="s">
        <v>307</v>
      </c>
      <c r="E63" t="s">
        <v>197</v>
      </c>
    </row>
    <row r="64" spans="1:5" x14ac:dyDescent="0.35">
      <c r="A64" t="s">
        <v>33</v>
      </c>
      <c r="B64" t="s">
        <v>34</v>
      </c>
      <c r="C64" t="s">
        <v>127</v>
      </c>
      <c r="D64" t="s">
        <v>308</v>
      </c>
      <c r="E64" t="s">
        <v>197</v>
      </c>
    </row>
    <row r="65" spans="1:5" x14ac:dyDescent="0.35">
      <c r="A65" t="s">
        <v>33</v>
      </c>
      <c r="B65" t="s">
        <v>34</v>
      </c>
      <c r="C65" t="s">
        <v>129</v>
      </c>
      <c r="D65" t="s">
        <v>309</v>
      </c>
      <c r="E65" t="s">
        <v>197</v>
      </c>
    </row>
    <row r="66" spans="1:5" x14ac:dyDescent="0.35">
      <c r="A66" t="s">
        <v>33</v>
      </c>
      <c r="B66" t="s">
        <v>34</v>
      </c>
      <c r="C66" t="s">
        <v>131</v>
      </c>
      <c r="D66" t="s">
        <v>132</v>
      </c>
      <c r="E66" t="s">
        <v>197</v>
      </c>
    </row>
    <row r="67" spans="1:5" x14ac:dyDescent="0.35">
      <c r="A67" t="s">
        <v>33</v>
      </c>
      <c r="B67" t="s">
        <v>34</v>
      </c>
      <c r="C67" t="s">
        <v>133</v>
      </c>
      <c r="D67" t="s">
        <v>310</v>
      </c>
      <c r="E67" t="s">
        <v>197</v>
      </c>
    </row>
    <row r="68" spans="1:5" x14ac:dyDescent="0.35">
      <c r="A68" t="s">
        <v>33</v>
      </c>
      <c r="B68" t="s">
        <v>34</v>
      </c>
      <c r="C68" t="s">
        <v>135</v>
      </c>
      <c r="D68" t="s">
        <v>311</v>
      </c>
      <c r="E68" t="s">
        <v>197</v>
      </c>
    </row>
    <row r="69" spans="1:5" x14ac:dyDescent="0.35">
      <c r="A69" t="s">
        <v>33</v>
      </c>
      <c r="B69" t="s">
        <v>34</v>
      </c>
      <c r="C69" t="s">
        <v>137</v>
      </c>
      <c r="D69" t="s">
        <v>312</v>
      </c>
      <c r="E69" t="s">
        <v>197</v>
      </c>
    </row>
    <row r="70" spans="1:5" x14ac:dyDescent="0.35">
      <c r="A70" t="s">
        <v>33</v>
      </c>
      <c r="B70" t="s">
        <v>34</v>
      </c>
      <c r="C70" t="s">
        <v>139</v>
      </c>
      <c r="D70" t="s">
        <v>313</v>
      </c>
      <c r="E70" t="s">
        <v>197</v>
      </c>
    </row>
    <row r="71" spans="1:5" x14ac:dyDescent="0.35">
      <c r="A71" t="s">
        <v>33</v>
      </c>
      <c r="B71" t="s">
        <v>34</v>
      </c>
      <c r="C71" t="s">
        <v>141</v>
      </c>
      <c r="D71" t="s">
        <v>314</v>
      </c>
      <c r="E71" t="s">
        <v>197</v>
      </c>
    </row>
    <row r="72" spans="1:5" x14ac:dyDescent="0.35">
      <c r="A72" t="s">
        <v>33</v>
      </c>
      <c r="B72" t="s">
        <v>34</v>
      </c>
      <c r="C72" t="s">
        <v>143</v>
      </c>
      <c r="D72" t="s">
        <v>315</v>
      </c>
      <c r="E72" t="s">
        <v>197</v>
      </c>
    </row>
    <row r="73" spans="1:5" x14ac:dyDescent="0.35">
      <c r="A73" t="s">
        <v>33</v>
      </c>
      <c r="B73" t="s">
        <v>34</v>
      </c>
      <c r="C73" t="s">
        <v>145</v>
      </c>
      <c r="D73" t="s">
        <v>146</v>
      </c>
      <c r="E73" t="s">
        <v>197</v>
      </c>
    </row>
    <row r="74" spans="1:5" x14ac:dyDescent="0.35">
      <c r="A74" t="s">
        <v>33</v>
      </c>
      <c r="B74" t="s">
        <v>34</v>
      </c>
      <c r="C74" t="s">
        <v>147</v>
      </c>
      <c r="D74" t="s">
        <v>316</v>
      </c>
      <c r="E74" t="s">
        <v>197</v>
      </c>
    </row>
    <row r="75" spans="1:5" x14ac:dyDescent="0.35">
      <c r="A75" t="s">
        <v>33</v>
      </c>
      <c r="B75" t="s">
        <v>34</v>
      </c>
      <c r="C75" t="s">
        <v>149</v>
      </c>
      <c r="D75" t="s">
        <v>317</v>
      </c>
      <c r="E75" t="s">
        <v>197</v>
      </c>
    </row>
    <row r="76" spans="1:5" x14ac:dyDescent="0.35">
      <c r="A76" t="s">
        <v>33</v>
      </c>
      <c r="B76" t="s">
        <v>34</v>
      </c>
      <c r="C76" t="s">
        <v>151</v>
      </c>
      <c r="D76" t="s">
        <v>318</v>
      </c>
      <c r="E76" t="s">
        <v>197</v>
      </c>
    </row>
    <row r="77" spans="1:5" x14ac:dyDescent="0.35">
      <c r="A77" t="s">
        <v>33</v>
      </c>
      <c r="B77" t="s">
        <v>34</v>
      </c>
      <c r="C77" t="s">
        <v>153</v>
      </c>
      <c r="D77" t="s">
        <v>319</v>
      </c>
      <c r="E77" t="s">
        <v>197</v>
      </c>
    </row>
    <row r="78" spans="1:5" x14ac:dyDescent="0.35">
      <c r="A78" t="s">
        <v>33</v>
      </c>
      <c r="B78" t="s">
        <v>34</v>
      </c>
      <c r="C78" t="s">
        <v>155</v>
      </c>
      <c r="D78" t="s">
        <v>320</v>
      </c>
      <c r="E78" t="s">
        <v>197</v>
      </c>
    </row>
    <row r="79" spans="1:5" x14ac:dyDescent="0.35">
      <c r="A79" t="s">
        <v>33</v>
      </c>
      <c r="B79" t="s">
        <v>34</v>
      </c>
      <c r="C79" t="s">
        <v>157</v>
      </c>
      <c r="D79" t="s">
        <v>321</v>
      </c>
      <c r="E79" t="s">
        <v>197</v>
      </c>
    </row>
    <row r="80" spans="1:5" x14ac:dyDescent="0.35">
      <c r="A80" t="s">
        <v>33</v>
      </c>
      <c r="B80" t="s">
        <v>34</v>
      </c>
      <c r="C80" t="s">
        <v>159</v>
      </c>
      <c r="D80" t="s">
        <v>160</v>
      </c>
      <c r="E80" t="s">
        <v>197</v>
      </c>
    </row>
    <row r="81" spans="1:5" x14ac:dyDescent="0.35">
      <c r="A81" t="s">
        <v>33</v>
      </c>
      <c r="B81" t="s">
        <v>34</v>
      </c>
      <c r="C81" t="s">
        <v>161</v>
      </c>
      <c r="D81" t="s">
        <v>322</v>
      </c>
      <c r="E81" t="s">
        <v>197</v>
      </c>
    </row>
    <row r="82" spans="1:5" x14ac:dyDescent="0.35">
      <c r="A82" t="s">
        <v>33</v>
      </c>
      <c r="B82" t="s">
        <v>34</v>
      </c>
      <c r="C82" t="s">
        <v>163</v>
      </c>
      <c r="D82" t="s">
        <v>323</v>
      </c>
      <c r="E82" t="s">
        <v>197</v>
      </c>
    </row>
    <row r="83" spans="1:5" x14ac:dyDescent="0.35">
      <c r="A83" t="s">
        <v>33</v>
      </c>
      <c r="B83" t="s">
        <v>34</v>
      </c>
      <c r="C83" t="s">
        <v>165</v>
      </c>
      <c r="D83" t="s">
        <v>324</v>
      </c>
      <c r="E83" t="s">
        <v>197</v>
      </c>
    </row>
    <row r="84" spans="1:5" x14ac:dyDescent="0.35">
      <c r="A84" t="s">
        <v>33</v>
      </c>
      <c r="B84" t="s">
        <v>34</v>
      </c>
      <c r="C84" t="s">
        <v>167</v>
      </c>
      <c r="D84" t="s">
        <v>325</v>
      </c>
      <c r="E84" t="s">
        <v>197</v>
      </c>
    </row>
    <row r="85" spans="1:5" x14ac:dyDescent="0.35">
      <c r="A85" t="s">
        <v>33</v>
      </c>
      <c r="B85" t="s">
        <v>34</v>
      </c>
      <c r="C85" t="s">
        <v>169</v>
      </c>
      <c r="D85" t="s">
        <v>326</v>
      </c>
      <c r="E85" t="s">
        <v>197</v>
      </c>
    </row>
    <row r="86" spans="1:5" x14ac:dyDescent="0.35">
      <c r="A86" t="s">
        <v>33</v>
      </c>
      <c r="B86" t="s">
        <v>34</v>
      </c>
      <c r="C86" t="s">
        <v>171</v>
      </c>
      <c r="D86" t="s">
        <v>327</v>
      </c>
      <c r="E86" t="s">
        <v>197</v>
      </c>
    </row>
    <row r="87" spans="1:5" x14ac:dyDescent="0.35">
      <c r="A87" t="s">
        <v>33</v>
      </c>
      <c r="B87" t="s">
        <v>34</v>
      </c>
      <c r="C87" t="s">
        <v>173</v>
      </c>
      <c r="D87" t="s">
        <v>328</v>
      </c>
      <c r="E87" t="s">
        <v>197</v>
      </c>
    </row>
    <row r="88" spans="1:5" x14ac:dyDescent="0.35">
      <c r="A88" t="s">
        <v>33</v>
      </c>
      <c r="B88" t="s">
        <v>34</v>
      </c>
      <c r="C88" t="s">
        <v>175</v>
      </c>
      <c r="D88" t="s">
        <v>329</v>
      </c>
      <c r="E88" t="s">
        <v>197</v>
      </c>
    </row>
    <row r="89" spans="1:5" x14ac:dyDescent="0.35">
      <c r="A89" t="s">
        <v>33</v>
      </c>
      <c r="B89" t="s">
        <v>34</v>
      </c>
      <c r="C89" t="s">
        <v>177</v>
      </c>
      <c r="D89" t="s">
        <v>178</v>
      </c>
      <c r="E89" t="s">
        <v>197</v>
      </c>
    </row>
    <row r="90" spans="1:5" x14ac:dyDescent="0.35">
      <c r="A90" t="s">
        <v>33</v>
      </c>
      <c r="B90" t="s">
        <v>34</v>
      </c>
      <c r="C90" t="s">
        <v>179</v>
      </c>
      <c r="D90" t="s">
        <v>330</v>
      </c>
      <c r="E90" t="s">
        <v>197</v>
      </c>
    </row>
    <row r="91" spans="1:5" x14ac:dyDescent="0.35">
      <c r="A91" t="s">
        <v>33</v>
      </c>
      <c r="B91" t="s">
        <v>34</v>
      </c>
      <c r="C91" t="s">
        <v>181</v>
      </c>
      <c r="D91" t="s">
        <v>331</v>
      </c>
      <c r="E91" t="s">
        <v>197</v>
      </c>
    </row>
    <row r="92" spans="1:5" x14ac:dyDescent="0.35">
      <c r="A92" t="s">
        <v>33</v>
      </c>
      <c r="B92" t="s">
        <v>34</v>
      </c>
      <c r="C92" t="s">
        <v>183</v>
      </c>
      <c r="D92" t="s">
        <v>332</v>
      </c>
      <c r="E92" t="s">
        <v>197</v>
      </c>
    </row>
    <row r="93" spans="1:5" x14ac:dyDescent="0.35">
      <c r="A93" t="s">
        <v>33</v>
      </c>
      <c r="B93" t="s">
        <v>34</v>
      </c>
      <c r="C93" t="s">
        <v>185</v>
      </c>
      <c r="D93" t="s">
        <v>333</v>
      </c>
      <c r="E93" t="s">
        <v>197</v>
      </c>
    </row>
    <row r="94" spans="1:5" x14ac:dyDescent="0.35">
      <c r="A94" t="s">
        <v>33</v>
      </c>
      <c r="B94" t="s">
        <v>34</v>
      </c>
      <c r="C94" t="s">
        <v>187</v>
      </c>
      <c r="D94" t="s">
        <v>334</v>
      </c>
      <c r="E94" t="s">
        <v>197</v>
      </c>
    </row>
    <row r="95" spans="1:5" x14ac:dyDescent="0.35">
      <c r="A95" t="s">
        <v>33</v>
      </c>
      <c r="B95" t="s">
        <v>34</v>
      </c>
      <c r="C95" t="s">
        <v>189</v>
      </c>
      <c r="D95" t="s">
        <v>335</v>
      </c>
      <c r="E95" t="s">
        <v>197</v>
      </c>
    </row>
    <row r="96" spans="1:5" x14ac:dyDescent="0.35">
      <c r="A96" t="s">
        <v>33</v>
      </c>
      <c r="B96" t="s">
        <v>34</v>
      </c>
      <c r="C96" t="s">
        <v>191</v>
      </c>
      <c r="D96" t="s">
        <v>336</v>
      </c>
      <c r="E96" t="s">
        <v>197</v>
      </c>
    </row>
    <row r="97" spans="1:5" x14ac:dyDescent="0.35">
      <c r="A97" t="s">
        <v>33</v>
      </c>
      <c r="B97" t="s">
        <v>34</v>
      </c>
      <c r="C97" t="s">
        <v>193</v>
      </c>
      <c r="D97" t="s">
        <v>337</v>
      </c>
      <c r="E97" t="s">
        <v>197</v>
      </c>
    </row>
    <row r="98" spans="1:5" x14ac:dyDescent="0.35">
      <c r="A98" t="s">
        <v>33</v>
      </c>
      <c r="B98" t="s">
        <v>34</v>
      </c>
      <c r="C98" t="s">
        <v>195</v>
      </c>
      <c r="D98" t="s">
        <v>338</v>
      </c>
      <c r="E98" t="s">
        <v>197</v>
      </c>
    </row>
    <row r="99" spans="1:5" x14ac:dyDescent="0.35">
      <c r="A99" t="s">
        <v>339</v>
      </c>
      <c r="B99" t="s">
        <v>340</v>
      </c>
      <c r="C99" t="s">
        <v>37</v>
      </c>
      <c r="D99" t="s">
        <v>38</v>
      </c>
      <c r="E99" t="s">
        <v>197</v>
      </c>
    </row>
    <row r="100" spans="1:5" x14ac:dyDescent="0.35">
      <c r="A100" t="s">
        <v>341</v>
      </c>
      <c r="B100" t="s">
        <v>342</v>
      </c>
      <c r="C100" t="s">
        <v>37</v>
      </c>
      <c r="D100" t="s">
        <v>343</v>
      </c>
      <c r="E100" t="s">
        <v>197</v>
      </c>
    </row>
    <row r="101" spans="1:5" x14ac:dyDescent="0.35">
      <c r="A101" t="s">
        <v>344</v>
      </c>
      <c r="B101" t="s">
        <v>345</v>
      </c>
      <c r="C101" t="s">
        <v>346</v>
      </c>
      <c r="D101" t="s">
        <v>347</v>
      </c>
      <c r="E101" t="s">
        <v>197</v>
      </c>
    </row>
    <row r="102" spans="1:5" x14ac:dyDescent="0.35">
      <c r="A102" t="s">
        <v>348</v>
      </c>
      <c r="B102" t="s">
        <v>349</v>
      </c>
      <c r="C102" t="s">
        <v>256</v>
      </c>
      <c r="D102" t="s">
        <v>38</v>
      </c>
      <c r="E102" t="s">
        <v>197</v>
      </c>
    </row>
    <row r="103" spans="1:5" x14ac:dyDescent="0.35">
      <c r="A103" t="s">
        <v>350</v>
      </c>
      <c r="B103" t="s">
        <v>351</v>
      </c>
      <c r="C103" t="s">
        <v>352</v>
      </c>
      <c r="D103" t="s">
        <v>353</v>
      </c>
      <c r="E103" t="s">
        <v>197</v>
      </c>
    </row>
    <row r="104" spans="1:5" x14ac:dyDescent="0.35">
      <c r="A104" t="s">
        <v>31</v>
      </c>
      <c r="B104" t="s">
        <v>32</v>
      </c>
      <c r="C104" t="s">
        <v>35</v>
      </c>
      <c r="D104" t="s">
        <v>354</v>
      </c>
      <c r="E104" t="s">
        <v>197</v>
      </c>
    </row>
    <row r="105" spans="1:5" x14ac:dyDescent="0.35">
      <c r="A105" t="s">
        <v>31</v>
      </c>
      <c r="B105" t="s">
        <v>32</v>
      </c>
      <c r="C105" t="s">
        <v>202</v>
      </c>
      <c r="D105" t="s">
        <v>203</v>
      </c>
      <c r="E105" t="s">
        <v>197</v>
      </c>
    </row>
    <row r="106" spans="1:5" x14ac:dyDescent="0.35">
      <c r="A106" t="s">
        <v>31</v>
      </c>
      <c r="B106" t="s">
        <v>32</v>
      </c>
      <c r="C106" t="s">
        <v>198</v>
      </c>
      <c r="D106" t="s">
        <v>199</v>
      </c>
      <c r="E106" t="s">
        <v>197</v>
      </c>
    </row>
    <row r="107" spans="1:5" x14ac:dyDescent="0.35">
      <c r="A107" t="s">
        <v>31</v>
      </c>
      <c r="B107" t="s">
        <v>32</v>
      </c>
      <c r="C107" t="s">
        <v>206</v>
      </c>
      <c r="D107" t="s">
        <v>355</v>
      </c>
      <c r="E107" t="s">
        <v>197</v>
      </c>
    </row>
    <row r="108" spans="1:5" x14ac:dyDescent="0.35">
      <c r="A108" t="s">
        <v>31</v>
      </c>
      <c r="B108" t="s">
        <v>32</v>
      </c>
      <c r="C108" t="s">
        <v>200</v>
      </c>
      <c r="D108" t="s">
        <v>201</v>
      </c>
      <c r="E108" t="s">
        <v>197</v>
      </c>
    </row>
    <row r="109" spans="1:5" x14ac:dyDescent="0.35">
      <c r="A109" t="s">
        <v>31</v>
      </c>
      <c r="B109" t="s">
        <v>32</v>
      </c>
      <c r="C109" t="s">
        <v>210</v>
      </c>
      <c r="D109" t="s">
        <v>211</v>
      </c>
      <c r="E109" t="s">
        <v>197</v>
      </c>
    </row>
    <row r="110" spans="1:5" x14ac:dyDescent="0.35">
      <c r="A110" t="s">
        <v>31</v>
      </c>
      <c r="B110" t="s">
        <v>32</v>
      </c>
      <c r="C110" t="s">
        <v>214</v>
      </c>
      <c r="D110" t="s">
        <v>356</v>
      </c>
      <c r="E110" t="s">
        <v>197</v>
      </c>
    </row>
    <row r="111" spans="1:5" x14ac:dyDescent="0.35">
      <c r="A111" t="s">
        <v>31</v>
      </c>
      <c r="B111" t="s">
        <v>32</v>
      </c>
      <c r="C111" t="s">
        <v>204</v>
      </c>
      <c r="D111" t="s">
        <v>205</v>
      </c>
      <c r="E111" t="s">
        <v>197</v>
      </c>
    </row>
    <row r="112" spans="1:5" x14ac:dyDescent="0.35">
      <c r="A112" t="s">
        <v>31</v>
      </c>
      <c r="B112" t="s">
        <v>32</v>
      </c>
      <c r="C112" t="s">
        <v>212</v>
      </c>
      <c r="D112" t="s">
        <v>357</v>
      </c>
      <c r="E112" t="s">
        <v>197</v>
      </c>
    </row>
    <row r="113" spans="1:5" x14ac:dyDescent="0.35">
      <c r="A113" t="s">
        <v>31</v>
      </c>
      <c r="B113" t="s">
        <v>32</v>
      </c>
      <c r="C113" t="s">
        <v>208</v>
      </c>
      <c r="D113" t="s">
        <v>209</v>
      </c>
      <c r="E113" t="s">
        <v>197</v>
      </c>
    </row>
    <row r="114" spans="1:5" x14ac:dyDescent="0.35">
      <c r="A114" t="s">
        <v>31</v>
      </c>
      <c r="B114" t="s">
        <v>32</v>
      </c>
      <c r="C114" t="s">
        <v>216</v>
      </c>
      <c r="D114" t="s">
        <v>217</v>
      </c>
      <c r="E114" t="s">
        <v>197</v>
      </c>
    </row>
    <row r="115" spans="1:5" x14ac:dyDescent="0.35">
      <c r="A115" t="s">
        <v>358</v>
      </c>
      <c r="B115" t="s">
        <v>359</v>
      </c>
      <c r="C115" t="s">
        <v>260</v>
      </c>
      <c r="D115" t="s">
        <v>360</v>
      </c>
      <c r="E115" t="s">
        <v>197</v>
      </c>
    </row>
    <row r="116" spans="1:5" x14ac:dyDescent="0.35">
      <c r="A116" t="s">
        <v>361</v>
      </c>
      <c r="B116" t="s">
        <v>362</v>
      </c>
      <c r="C116" t="s">
        <v>363</v>
      </c>
      <c r="D116" t="s">
        <v>364</v>
      </c>
      <c r="E116" t="s">
        <v>197</v>
      </c>
    </row>
    <row r="117" spans="1:5" x14ac:dyDescent="0.35">
      <c r="A117" t="s">
        <v>365</v>
      </c>
      <c r="B117" t="s">
        <v>366</v>
      </c>
      <c r="C117" t="s">
        <v>367</v>
      </c>
      <c r="D117" t="s">
        <v>368</v>
      </c>
      <c r="E117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898"/>
  <sheetViews>
    <sheetView tabSelected="1" workbookViewId="0">
      <pane xSplit="4" ySplit="4" topLeftCell="AG5" activePane="bottomRight" state="frozen"/>
      <selection pane="topRight"/>
      <selection pane="bottomLeft"/>
      <selection pane="bottomRight" activeCell="AO8" sqref="AO8"/>
    </sheetView>
  </sheetViews>
  <sheetFormatPr baseColWidth="10" defaultColWidth="8.7265625" defaultRowHeight="14.5" x14ac:dyDescent="0.35"/>
  <cols>
    <col min="1" max="1" width="6.54296875" customWidth="1"/>
    <col min="2" max="2" width="29" customWidth="1"/>
    <col min="3" max="3" width="6.6328125" customWidth="1"/>
    <col min="4" max="4" width="43.6328125" customWidth="1"/>
    <col min="5" max="33" width="5.36328125" bestFit="1" customWidth="1"/>
    <col min="34" max="34" width="9" style="28" bestFit="1" customWidth="1"/>
    <col min="35" max="35" width="11.54296875" style="30" bestFit="1" customWidth="1"/>
    <col min="36" max="36" width="9.26953125" style="31" bestFit="1" customWidth="1"/>
    <col min="37" max="37" width="5.08984375" customWidth="1"/>
  </cols>
  <sheetData>
    <row r="1" spans="1:40" x14ac:dyDescent="0.35">
      <c r="A1" s="1" t="s">
        <v>218</v>
      </c>
      <c r="AH1" s="29"/>
    </row>
    <row r="2" spans="1:40" x14ac:dyDescent="0.35">
      <c r="A2" s="8" t="s">
        <v>0</v>
      </c>
      <c r="AH2" s="29"/>
    </row>
    <row r="3" spans="1:40" x14ac:dyDescent="0.35">
      <c r="AH3" s="32" t="s">
        <v>370</v>
      </c>
      <c r="AI3" s="33" t="s">
        <v>395</v>
      </c>
      <c r="AJ3" s="34" t="s">
        <v>391</v>
      </c>
      <c r="AL3" t="s">
        <v>385</v>
      </c>
      <c r="AM3" t="s">
        <v>385</v>
      </c>
      <c r="AN3" s="13" t="s">
        <v>394</v>
      </c>
    </row>
    <row r="4" spans="1:40" ht="12.75" customHeight="1" x14ac:dyDescent="0.35">
      <c r="D4" s="3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21</v>
      </c>
      <c r="Y4" s="4" t="s">
        <v>22</v>
      </c>
      <c r="Z4" s="4" t="s">
        <v>23</v>
      </c>
      <c r="AA4" s="4" t="s">
        <v>24</v>
      </c>
      <c r="AB4" s="4" t="s">
        <v>25</v>
      </c>
      <c r="AC4" s="4" t="s">
        <v>26</v>
      </c>
      <c r="AD4" s="4" t="s">
        <v>27</v>
      </c>
      <c r="AE4" s="4" t="s">
        <v>28</v>
      </c>
      <c r="AF4" s="4" t="s">
        <v>29</v>
      </c>
      <c r="AG4" s="4" t="s">
        <v>30</v>
      </c>
      <c r="AH4" s="32" t="s">
        <v>371</v>
      </c>
      <c r="AI4" s="33" t="s">
        <v>396</v>
      </c>
      <c r="AJ4" s="34" t="s">
        <v>392</v>
      </c>
      <c r="AK4" s="13"/>
      <c r="AL4" s="13" t="s">
        <v>384</v>
      </c>
      <c r="AM4" s="13" t="s">
        <v>393</v>
      </c>
      <c r="AN4" t="s">
        <v>388</v>
      </c>
    </row>
    <row r="5" spans="1:40" x14ac:dyDescent="0.35">
      <c r="A5" s="3" t="s">
        <v>31</v>
      </c>
      <c r="B5" s="3" t="s">
        <v>32</v>
      </c>
      <c r="C5" s="3" t="s">
        <v>33</v>
      </c>
      <c r="D5" s="3" t="s">
        <v>34</v>
      </c>
      <c r="AH5" s="29"/>
    </row>
    <row r="6" spans="1:40" s="13" customFormat="1" x14ac:dyDescent="0.35">
      <c r="A6" s="10" t="s">
        <v>35</v>
      </c>
      <c r="B6" s="11" t="s">
        <v>36</v>
      </c>
      <c r="C6" s="11" t="s">
        <v>37</v>
      </c>
      <c r="D6" s="11" t="s">
        <v>38</v>
      </c>
      <c r="E6" s="12">
        <v>119.625</v>
      </c>
      <c r="F6" s="12">
        <v>124.878</v>
      </c>
      <c r="G6" s="12">
        <v>124.17</v>
      </c>
      <c r="H6" s="12">
        <v>127.187</v>
      </c>
      <c r="I6" s="12">
        <v>132.35900000000001</v>
      </c>
      <c r="J6" s="12">
        <v>141.71199999999999</v>
      </c>
      <c r="K6" s="12">
        <v>144.999</v>
      </c>
      <c r="L6" s="12">
        <v>154.297</v>
      </c>
      <c r="M6" s="12">
        <v>163.34399999999999</v>
      </c>
      <c r="N6" s="12">
        <v>177.74199999999999</v>
      </c>
      <c r="O6" s="12">
        <v>186.37799999999999</v>
      </c>
      <c r="P6" s="12">
        <v>197.345</v>
      </c>
      <c r="Q6" s="12">
        <v>211.68700000000001</v>
      </c>
      <c r="R6" s="12">
        <v>221.59700000000001</v>
      </c>
      <c r="S6" s="12">
        <v>229.18799999999999</v>
      </c>
      <c r="T6" s="12">
        <v>229.12100000000001</v>
      </c>
      <c r="U6" s="12">
        <v>234.00200000000001</v>
      </c>
      <c r="V6" s="12">
        <v>241.553</v>
      </c>
      <c r="W6" s="12">
        <v>249.577</v>
      </c>
      <c r="X6" s="12">
        <v>249.86799999999999</v>
      </c>
      <c r="Y6" s="12">
        <v>246.161</v>
      </c>
      <c r="Z6" s="12">
        <v>245.29599999999999</v>
      </c>
      <c r="AA6" s="12">
        <v>250.77099999999999</v>
      </c>
      <c r="AB6" s="12">
        <v>256.03100000000001</v>
      </c>
      <c r="AC6" s="12">
        <v>268.69299999999998</v>
      </c>
      <c r="AD6" s="12">
        <v>266.28800000000001</v>
      </c>
      <c r="AE6" s="12">
        <v>279.45999999999998</v>
      </c>
      <c r="AF6" s="12">
        <v>294.86799999999999</v>
      </c>
      <c r="AG6" s="12">
        <v>315.61099999999999</v>
      </c>
      <c r="AH6" s="35"/>
      <c r="AI6" s="24">
        <f>AI7+AI16+AI22+AI29+AI39+AI46+AI53+AI60+AI67+AI76</f>
        <v>39.4942846</v>
      </c>
      <c r="AJ6" s="25">
        <f>AJ7+AJ16+AJ22+AJ29+AJ39+AJ46+AJ53+AJ60+AJ67+AJ76</f>
        <v>33.346284600000004</v>
      </c>
      <c r="AK6" s="19"/>
      <c r="AL6" s="19">
        <f>AJ6-AJ87</f>
        <v>27.376397100000005</v>
      </c>
      <c r="AM6" s="19">
        <f>AI6-AJ6</f>
        <v>6.1479999999999961</v>
      </c>
    </row>
    <row r="7" spans="1:40" x14ac:dyDescent="0.35">
      <c r="A7" s="4" t="s">
        <v>35</v>
      </c>
      <c r="B7" s="9" t="s">
        <v>36</v>
      </c>
      <c r="C7" s="9" t="s">
        <v>39</v>
      </c>
      <c r="D7" s="9" t="s">
        <v>40</v>
      </c>
      <c r="E7" s="5">
        <v>30.5</v>
      </c>
      <c r="F7" s="5">
        <v>31.576000000000001</v>
      </c>
      <c r="G7" s="5">
        <v>31.140999999999998</v>
      </c>
      <c r="H7" s="5">
        <v>31.596</v>
      </c>
      <c r="I7" s="5">
        <v>33.204000000000001</v>
      </c>
      <c r="J7" s="5">
        <v>35.822000000000003</v>
      </c>
      <c r="K7" s="5">
        <v>36.735999999999997</v>
      </c>
      <c r="L7" s="5">
        <v>35.322000000000003</v>
      </c>
      <c r="M7" s="5">
        <v>33.418999999999997</v>
      </c>
      <c r="N7" s="5">
        <v>35.643999999999998</v>
      </c>
      <c r="O7" s="5">
        <v>37.595999999999997</v>
      </c>
      <c r="P7" s="5">
        <v>39.878</v>
      </c>
      <c r="Q7" s="5">
        <v>43.360999999999997</v>
      </c>
      <c r="R7" s="5">
        <v>45.430999999999997</v>
      </c>
      <c r="S7" s="5">
        <v>45.8</v>
      </c>
      <c r="T7" s="5">
        <v>42.607999999999997</v>
      </c>
      <c r="U7" s="5">
        <v>42.539000000000001</v>
      </c>
      <c r="V7" s="5">
        <v>47.244999999999997</v>
      </c>
      <c r="W7" s="5">
        <v>48.401000000000003</v>
      </c>
      <c r="X7" s="5">
        <v>48.569000000000003</v>
      </c>
      <c r="Y7" s="5">
        <v>47.484000000000002</v>
      </c>
      <c r="Z7" s="5">
        <v>48.37</v>
      </c>
      <c r="AA7" s="5">
        <v>48.17</v>
      </c>
      <c r="AB7" s="5">
        <v>48.3</v>
      </c>
      <c r="AC7" s="5">
        <v>49.662999999999997</v>
      </c>
      <c r="AD7" s="5">
        <v>49.232999999999997</v>
      </c>
      <c r="AE7" s="5">
        <v>53.116</v>
      </c>
      <c r="AF7" s="5">
        <v>56.552999999999997</v>
      </c>
      <c r="AG7" s="5">
        <v>61.569000000000003</v>
      </c>
      <c r="AH7" s="35" t="s">
        <v>369</v>
      </c>
      <c r="AI7" s="24">
        <f>SUM(AI8:AI15)</f>
        <v>6.1537046000000011</v>
      </c>
      <c r="AJ7" s="25">
        <f>SUM(AJ8:AJ15)</f>
        <v>6.1537046000000011</v>
      </c>
      <c r="AK7" s="19"/>
      <c r="AL7" s="19">
        <f>AJ7-AJ88</f>
        <v>4.335997100000001</v>
      </c>
      <c r="AM7" s="19">
        <f>AI7-AJ7</f>
        <v>0</v>
      </c>
    </row>
    <row r="8" spans="1:40" x14ac:dyDescent="0.35">
      <c r="A8" s="4" t="s">
        <v>35</v>
      </c>
      <c r="B8" s="9" t="s">
        <v>36</v>
      </c>
      <c r="C8" s="9" t="s">
        <v>41</v>
      </c>
      <c r="D8" s="9" t="s">
        <v>42</v>
      </c>
      <c r="E8" s="5">
        <v>8.8999999999999996E-2</v>
      </c>
      <c r="F8" s="5">
        <v>9.1999999999999998E-2</v>
      </c>
      <c r="G8" s="5">
        <v>9.6000000000000002E-2</v>
      </c>
      <c r="H8" s="5">
        <v>0.107</v>
      </c>
      <c r="I8" s="5">
        <v>0.113</v>
      </c>
      <c r="J8" s="5">
        <v>0.13600000000000001</v>
      </c>
      <c r="K8" s="5">
        <v>0.13500000000000001</v>
      </c>
      <c r="L8" s="5">
        <v>0.16900000000000001</v>
      </c>
      <c r="M8" s="5">
        <v>0.19400000000000001</v>
      </c>
      <c r="N8" s="5">
        <v>0.32800000000000001</v>
      </c>
      <c r="O8" s="5">
        <v>0.45100000000000001</v>
      </c>
      <c r="P8" s="5">
        <v>0.70599999999999996</v>
      </c>
      <c r="Q8" s="5">
        <v>0.86599999999999999</v>
      </c>
      <c r="R8" s="5">
        <v>0.88500000000000001</v>
      </c>
      <c r="S8" s="5">
        <v>0.98</v>
      </c>
      <c r="T8" s="5">
        <v>0.73</v>
      </c>
      <c r="U8" s="5">
        <v>0.61299999999999999</v>
      </c>
      <c r="V8" s="5">
        <v>0.63900000000000001</v>
      </c>
      <c r="W8" s="5">
        <v>0.77500000000000002</v>
      </c>
      <c r="X8" s="5">
        <v>0.86199999999999999</v>
      </c>
      <c r="Y8" s="5">
        <v>0.79100000000000004</v>
      </c>
      <c r="Z8" s="5">
        <v>0.747</v>
      </c>
      <c r="AA8" s="5">
        <v>0.94599999999999995</v>
      </c>
      <c r="AB8" s="5">
        <v>1.554</v>
      </c>
      <c r="AC8" s="5">
        <v>2.367</v>
      </c>
      <c r="AD8" s="5">
        <v>2.4079999999999999</v>
      </c>
      <c r="AE8" s="5">
        <v>1.1679999999999999</v>
      </c>
      <c r="AF8" s="5">
        <v>3.8420000000000001</v>
      </c>
      <c r="AG8" s="5">
        <v>4.6890000000000001</v>
      </c>
      <c r="AH8" s="29" t="s">
        <v>369</v>
      </c>
      <c r="AI8" s="27">
        <f>SUM(AI818,AI737,AI656,AI575,AI494,AI413,AI332,AI251,AI170,AI89)</f>
        <v>0.42264499999999999</v>
      </c>
      <c r="AJ8" s="36">
        <f>SUM(AJ818,AJ737,AJ656,AJ575,AJ494,AJ413,AJ332,AJ251,AJ170,AJ89)</f>
        <v>0.42264499999999999</v>
      </c>
      <c r="AK8" s="18"/>
      <c r="AL8" s="18">
        <f>AJ8-AJ89</f>
        <v>0.41899999999999998</v>
      </c>
      <c r="AM8" s="18">
        <f>AI8-AJ8</f>
        <v>0</v>
      </c>
    </row>
    <row r="9" spans="1:40" x14ac:dyDescent="0.35">
      <c r="A9" s="4" t="s">
        <v>35</v>
      </c>
      <c r="B9" s="9" t="s">
        <v>36</v>
      </c>
      <c r="C9" s="9" t="s">
        <v>43</v>
      </c>
      <c r="D9" s="9" t="s">
        <v>44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29" t="s">
        <v>369</v>
      </c>
      <c r="AI9" s="27">
        <f t="shared" ref="AI9:AI14" si="0">SUM(AI819,AI738,AI657,AI576,AI495,AI414,AI333,AI252,AI171,AI90)</f>
        <v>0</v>
      </c>
      <c r="AJ9" s="36">
        <f t="shared" ref="AJ9" si="1">SUM(AJ819,AJ738,AJ657,AJ576,AJ495,AJ414,AJ333,AJ252,AJ171,AJ90)</f>
        <v>0</v>
      </c>
      <c r="AK9" s="18"/>
      <c r="AL9" s="18">
        <f>AJ9-AJ90</f>
        <v>0</v>
      </c>
      <c r="AM9" s="18">
        <f>AI9-AJ9</f>
        <v>0</v>
      </c>
    </row>
    <row r="10" spans="1:40" x14ac:dyDescent="0.35">
      <c r="A10" s="4" t="s">
        <v>35</v>
      </c>
      <c r="B10" s="9" t="s">
        <v>36</v>
      </c>
      <c r="C10" s="9" t="s">
        <v>45</v>
      </c>
      <c r="D10" s="9" t="s">
        <v>46</v>
      </c>
      <c r="E10" s="5">
        <v>23.742999999999999</v>
      </c>
      <c r="F10" s="5">
        <v>24.507000000000001</v>
      </c>
      <c r="G10" s="5">
        <v>24.550999999999998</v>
      </c>
      <c r="H10" s="5">
        <v>25.288</v>
      </c>
      <c r="I10" s="5">
        <v>28.056000000000001</v>
      </c>
      <c r="J10" s="5">
        <v>30.879000000000001</v>
      </c>
      <c r="K10" s="5">
        <v>30.673999999999999</v>
      </c>
      <c r="L10" s="5">
        <v>29.693999999999999</v>
      </c>
      <c r="M10" s="5">
        <v>28.289000000000001</v>
      </c>
      <c r="N10" s="5">
        <v>30.463999999999999</v>
      </c>
      <c r="O10" s="5">
        <v>32.612000000000002</v>
      </c>
      <c r="P10" s="5">
        <v>33.854999999999997</v>
      </c>
      <c r="Q10" s="5">
        <v>35.996000000000002</v>
      </c>
      <c r="R10" s="5">
        <v>36.573999999999998</v>
      </c>
      <c r="S10" s="5">
        <v>38.97</v>
      </c>
      <c r="T10" s="5">
        <v>36.371000000000002</v>
      </c>
      <c r="U10" s="5">
        <v>36.228000000000002</v>
      </c>
      <c r="V10" s="5">
        <v>40.767000000000003</v>
      </c>
      <c r="W10" s="5">
        <v>41.656999999999996</v>
      </c>
      <c r="X10" s="5">
        <v>41.548999999999999</v>
      </c>
      <c r="Y10" s="5">
        <v>41.055</v>
      </c>
      <c r="Z10" s="5">
        <v>42.029000000000003</v>
      </c>
      <c r="AA10" s="5">
        <v>41.936</v>
      </c>
      <c r="AB10" s="5">
        <v>41.744999999999997</v>
      </c>
      <c r="AC10" s="5">
        <v>42.420999999999999</v>
      </c>
      <c r="AD10" s="5">
        <v>42.122999999999998</v>
      </c>
      <c r="AE10" s="5">
        <v>45.256999999999998</v>
      </c>
      <c r="AF10" s="5">
        <v>48.26</v>
      </c>
      <c r="AG10" s="5">
        <v>51.238</v>
      </c>
      <c r="AH10" s="29" t="s">
        <v>369</v>
      </c>
      <c r="AI10" s="27">
        <f t="shared" si="0"/>
        <v>5.7198546000000006</v>
      </c>
      <c r="AJ10" s="36">
        <f t="shared" ref="AJ10" si="2">SUM(AJ820,AJ739,AJ658,AJ577,AJ496,AJ415,AJ334,AJ253,AJ172,AJ91)</f>
        <v>5.7198546000000006</v>
      </c>
      <c r="AK10" s="18"/>
      <c r="AL10" s="18">
        <f>AJ10-AJ91</f>
        <v>3.9169971000000006</v>
      </c>
      <c r="AM10" s="18">
        <f>AI10-AJ10</f>
        <v>0</v>
      </c>
    </row>
    <row r="11" spans="1:40" x14ac:dyDescent="0.35">
      <c r="A11" s="4" t="s">
        <v>35</v>
      </c>
      <c r="B11" s="9" t="s">
        <v>36</v>
      </c>
      <c r="C11" s="9" t="s">
        <v>47</v>
      </c>
      <c r="D11" s="9" t="s">
        <v>48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29" t="s">
        <v>369</v>
      </c>
      <c r="AI11" s="27">
        <f t="shared" si="0"/>
        <v>0</v>
      </c>
      <c r="AJ11" s="36">
        <f t="shared" ref="AJ11" si="3">SUM(AJ821,AJ740,AJ659,AJ578,AJ497,AJ416,AJ335,AJ254,AJ173,AJ92)</f>
        <v>0</v>
      </c>
      <c r="AK11" s="18"/>
      <c r="AL11" s="18">
        <f>AJ11-AJ92</f>
        <v>0</v>
      </c>
      <c r="AM11" s="18">
        <f>AI11-AJ11</f>
        <v>0</v>
      </c>
    </row>
    <row r="12" spans="1:40" x14ac:dyDescent="0.35">
      <c r="A12" s="4" t="s">
        <v>35</v>
      </c>
      <c r="B12" s="9" t="s">
        <v>36</v>
      </c>
      <c r="C12" s="9" t="s">
        <v>49</v>
      </c>
      <c r="D12" s="9" t="s">
        <v>50</v>
      </c>
      <c r="E12" s="5">
        <v>1E-3</v>
      </c>
      <c r="F12" s="5">
        <v>1E-3</v>
      </c>
      <c r="G12" s="5">
        <v>1E-3</v>
      </c>
      <c r="H12" s="5">
        <v>1E-3</v>
      </c>
      <c r="I12" s="5">
        <v>1E-3</v>
      </c>
      <c r="J12" s="5">
        <v>1E-3</v>
      </c>
      <c r="K12" s="5">
        <v>1E-3</v>
      </c>
      <c r="L12" s="5">
        <v>1E-3</v>
      </c>
      <c r="M12" s="5">
        <v>1E-3</v>
      </c>
      <c r="N12" s="5">
        <v>1E-3</v>
      </c>
      <c r="O12" s="5">
        <v>1E-3</v>
      </c>
      <c r="P12" s="5">
        <v>1E-3</v>
      </c>
      <c r="Q12" s="5">
        <v>1E-3</v>
      </c>
      <c r="R12" s="5">
        <v>1E-3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29" t="s">
        <v>369</v>
      </c>
      <c r="AI12" s="27">
        <f t="shared" si="0"/>
        <v>0</v>
      </c>
      <c r="AJ12" s="36">
        <f t="shared" ref="AJ12" si="4">SUM(AJ822,AJ741,AJ660,AJ579,AJ498,AJ417,AJ336,AJ255,AJ174,AJ93)</f>
        <v>0</v>
      </c>
      <c r="AK12" s="18"/>
      <c r="AL12" s="18">
        <f>AJ12-AJ93</f>
        <v>0</v>
      </c>
      <c r="AM12" s="18">
        <f>AI12-AJ12</f>
        <v>0</v>
      </c>
    </row>
    <row r="13" spans="1:40" x14ac:dyDescent="0.35">
      <c r="A13" s="4" t="s">
        <v>35</v>
      </c>
      <c r="B13" s="9" t="s">
        <v>36</v>
      </c>
      <c r="C13" s="9" t="s">
        <v>51</v>
      </c>
      <c r="D13" s="9" t="s">
        <v>52</v>
      </c>
      <c r="E13" s="5">
        <v>0.253</v>
      </c>
      <c r="F13" s="5">
        <v>0.25800000000000001</v>
      </c>
      <c r="G13" s="5">
        <v>0.27300000000000002</v>
      </c>
      <c r="H13" s="5">
        <v>0.28100000000000003</v>
      </c>
      <c r="I13" s="5">
        <v>0.32200000000000001</v>
      </c>
      <c r="J13" s="5">
        <v>0.35699999999999998</v>
      </c>
      <c r="K13" s="5">
        <v>0.33900000000000002</v>
      </c>
      <c r="L13" s="5">
        <v>0.33800000000000002</v>
      </c>
      <c r="M13" s="5">
        <v>0.32900000000000001</v>
      </c>
      <c r="N13" s="5">
        <v>0.371</v>
      </c>
      <c r="O13" s="5">
        <v>0.39200000000000002</v>
      </c>
      <c r="P13" s="5">
        <v>0.40899999999999997</v>
      </c>
      <c r="Q13" s="5">
        <v>0.433</v>
      </c>
      <c r="R13" s="5">
        <v>0.44900000000000001</v>
      </c>
      <c r="S13" s="5">
        <v>0.501</v>
      </c>
      <c r="T13" s="5">
        <v>0.56299999999999994</v>
      </c>
      <c r="U13" s="5">
        <v>0.60899999999999999</v>
      </c>
      <c r="V13" s="5">
        <v>0.53400000000000003</v>
      </c>
      <c r="W13" s="5">
        <v>0.44400000000000001</v>
      </c>
      <c r="X13" s="5">
        <v>0.58799999999999997</v>
      </c>
      <c r="Y13" s="5">
        <v>0.39</v>
      </c>
      <c r="Z13" s="5">
        <v>0.38800000000000001</v>
      </c>
      <c r="AA13" s="5">
        <v>0.40100000000000002</v>
      </c>
      <c r="AB13" s="5">
        <v>0.42799999999999999</v>
      </c>
      <c r="AC13" s="5">
        <v>0.44900000000000001</v>
      </c>
      <c r="AD13" s="5">
        <v>0.45500000000000002</v>
      </c>
      <c r="AE13" s="5">
        <v>0.437</v>
      </c>
      <c r="AF13" s="5">
        <v>0.443</v>
      </c>
      <c r="AG13" s="5">
        <v>0.42399999999999999</v>
      </c>
      <c r="AH13" s="29" t="s">
        <v>369</v>
      </c>
      <c r="AI13" s="27">
        <f t="shared" si="0"/>
        <v>1.1205000000000001E-2</v>
      </c>
      <c r="AJ13" s="36">
        <f t="shared" ref="AJ13" si="5">SUM(AJ823,AJ742,AJ661,AJ580,AJ499,AJ418,AJ337,AJ256,AJ175,AJ94)</f>
        <v>1.1205000000000001E-2</v>
      </c>
      <c r="AK13" s="18"/>
      <c r="AL13" s="18">
        <f>AJ13-AJ94</f>
        <v>0</v>
      </c>
      <c r="AM13" s="18">
        <f>AI13-AJ13</f>
        <v>0</v>
      </c>
    </row>
    <row r="14" spans="1:40" x14ac:dyDescent="0.35">
      <c r="A14" s="4" t="s">
        <v>35</v>
      </c>
      <c r="B14" s="9" t="s">
        <v>36</v>
      </c>
      <c r="C14" s="9" t="s">
        <v>53</v>
      </c>
      <c r="D14" s="9" t="s">
        <v>54</v>
      </c>
      <c r="E14" s="5">
        <v>6.4139999999999997</v>
      </c>
      <c r="F14" s="5">
        <v>6.718</v>
      </c>
      <c r="G14" s="5">
        <v>6.2190000000000003</v>
      </c>
      <c r="H14" s="5">
        <v>5.9180000000000001</v>
      </c>
      <c r="I14" s="5">
        <v>4.7119999999999997</v>
      </c>
      <c r="J14" s="5">
        <v>4.45</v>
      </c>
      <c r="K14" s="5">
        <v>5.5869999999999997</v>
      </c>
      <c r="L14" s="5">
        <v>5.12</v>
      </c>
      <c r="M14" s="5">
        <v>4.6059999999999999</v>
      </c>
      <c r="N14" s="5">
        <v>4.4800000000000004</v>
      </c>
      <c r="O14" s="5">
        <v>4.1390000000000002</v>
      </c>
      <c r="P14" s="5">
        <v>4.9080000000000004</v>
      </c>
      <c r="Q14" s="5">
        <v>6.0650000000000004</v>
      </c>
      <c r="R14" s="5">
        <v>7.5220000000000002</v>
      </c>
      <c r="S14" s="5">
        <v>5.3490000000000002</v>
      </c>
      <c r="T14" s="5">
        <v>4.9450000000000003</v>
      </c>
      <c r="U14" s="5">
        <v>5.09</v>
      </c>
      <c r="V14" s="5">
        <v>5.3049999999999997</v>
      </c>
      <c r="W14" s="5">
        <v>5.5259999999999998</v>
      </c>
      <c r="X14" s="5">
        <v>5.57</v>
      </c>
      <c r="Y14" s="5">
        <v>5.2480000000000002</v>
      </c>
      <c r="Z14" s="5">
        <v>5.2069999999999999</v>
      </c>
      <c r="AA14" s="5">
        <v>4.8869999999999996</v>
      </c>
      <c r="AB14" s="5">
        <v>4.5730000000000004</v>
      </c>
      <c r="AC14" s="5">
        <v>4.4260000000000002</v>
      </c>
      <c r="AD14" s="5">
        <v>4.2469999999999999</v>
      </c>
      <c r="AE14" s="5">
        <v>4.09</v>
      </c>
      <c r="AF14" s="5">
        <v>4.008</v>
      </c>
      <c r="AG14" s="5">
        <v>5.218</v>
      </c>
      <c r="AH14" s="29" t="s">
        <v>369</v>
      </c>
      <c r="AI14" s="27">
        <f t="shared" si="0"/>
        <v>0</v>
      </c>
      <c r="AJ14" s="36">
        <f t="shared" ref="AJ14" si="6">SUM(AJ824,AJ743,AJ662,AJ581,AJ500,AJ419,AJ338,AJ257,AJ176,AJ95)</f>
        <v>0</v>
      </c>
      <c r="AK14" s="18"/>
      <c r="AL14" s="18">
        <f>AJ14-AJ95</f>
        <v>0</v>
      </c>
      <c r="AM14" s="18">
        <f>AI14-AJ14</f>
        <v>0</v>
      </c>
    </row>
    <row r="15" spans="1:40" x14ac:dyDescent="0.35">
      <c r="A15" s="4" t="s">
        <v>35</v>
      </c>
      <c r="B15" s="9" t="s">
        <v>36</v>
      </c>
      <c r="C15" s="9" t="s">
        <v>55</v>
      </c>
      <c r="D15" s="9" t="s">
        <v>56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2.1640000000000001</v>
      </c>
      <c r="AF15" s="5">
        <v>0</v>
      </c>
      <c r="AG15" s="5">
        <v>0</v>
      </c>
      <c r="AH15" s="29"/>
      <c r="AI15" s="27">
        <f t="shared" ref="AI15:AJ15" si="7">IF(AH15="X","",AG15)</f>
        <v>0</v>
      </c>
      <c r="AJ15" s="36">
        <f t="shared" si="7"/>
        <v>0</v>
      </c>
      <c r="AK15" s="18"/>
      <c r="AL15" s="18">
        <f>AJ15-AJ96</f>
        <v>0</v>
      </c>
      <c r="AM15" s="18">
        <f>AI15-AJ15</f>
        <v>0</v>
      </c>
    </row>
    <row r="16" spans="1:40" x14ac:dyDescent="0.35">
      <c r="A16" s="4" t="s">
        <v>35</v>
      </c>
      <c r="B16" s="9" t="s">
        <v>36</v>
      </c>
      <c r="C16" s="9" t="s">
        <v>57</v>
      </c>
      <c r="D16" s="9" t="s">
        <v>58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35" t="s">
        <v>369</v>
      </c>
      <c r="AI16" s="24">
        <f>SUM(AI17:AI21)</f>
        <v>0</v>
      </c>
      <c r="AJ16" s="25">
        <f>SUM(AJ17:AJ21)</f>
        <v>0</v>
      </c>
      <c r="AK16" s="19"/>
      <c r="AL16" s="19">
        <f>AJ16-AJ97</f>
        <v>0</v>
      </c>
      <c r="AM16" s="19">
        <f>AI16-AJ16</f>
        <v>0</v>
      </c>
    </row>
    <row r="17" spans="1:39" x14ac:dyDescent="0.35">
      <c r="A17" s="4" t="s">
        <v>35</v>
      </c>
      <c r="B17" s="9" t="s">
        <v>36</v>
      </c>
      <c r="C17" s="9" t="s">
        <v>59</v>
      </c>
      <c r="D17" s="9" t="s">
        <v>60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29" t="s">
        <v>369</v>
      </c>
      <c r="AI17" s="27">
        <f t="shared" ref="AI17:AI21" si="8">SUM(AI827,AI746,AI665,AI584,AI503,AI422,AI341,AI260,AI179,AI98)</f>
        <v>0</v>
      </c>
      <c r="AJ17" s="36">
        <f t="shared" ref="AJ17" si="9">SUM(AJ827,AJ746,AJ665,AJ584,AJ503,AJ422,AJ341,AJ260,AJ179,AJ98)</f>
        <v>0</v>
      </c>
      <c r="AK17" s="18"/>
      <c r="AL17" s="18"/>
      <c r="AM17" s="18"/>
    </row>
    <row r="18" spans="1:39" x14ac:dyDescent="0.35">
      <c r="A18" s="4" t="s">
        <v>35</v>
      </c>
      <c r="B18" s="9" t="s">
        <v>36</v>
      </c>
      <c r="C18" s="9" t="s">
        <v>61</v>
      </c>
      <c r="D18" s="9" t="s">
        <v>62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29" t="s">
        <v>369</v>
      </c>
      <c r="AI18" s="27">
        <f t="shared" si="8"/>
        <v>0</v>
      </c>
      <c r="AJ18" s="36">
        <f t="shared" ref="AJ18" si="10">SUM(AJ828,AJ747,AJ666,AJ585,AJ504,AJ423,AJ342,AJ261,AJ180,AJ99)</f>
        <v>0</v>
      </c>
      <c r="AK18" s="18"/>
      <c r="AL18" s="18"/>
      <c r="AM18" s="18"/>
    </row>
    <row r="19" spans="1:39" x14ac:dyDescent="0.35">
      <c r="A19" s="4" t="s">
        <v>35</v>
      </c>
      <c r="B19" s="9" t="s">
        <v>36</v>
      </c>
      <c r="C19" s="9" t="s">
        <v>63</v>
      </c>
      <c r="D19" s="9" t="s">
        <v>64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29" t="s">
        <v>369</v>
      </c>
      <c r="AI19" s="27">
        <f t="shared" si="8"/>
        <v>0</v>
      </c>
      <c r="AJ19" s="36">
        <f t="shared" ref="AJ19" si="11">SUM(AJ829,AJ748,AJ667,AJ586,AJ505,AJ424,AJ343,AJ262,AJ181,AJ100)</f>
        <v>0</v>
      </c>
      <c r="AK19" s="18"/>
      <c r="AL19" s="18"/>
      <c r="AM19" s="18"/>
    </row>
    <row r="20" spans="1:39" x14ac:dyDescent="0.35">
      <c r="A20" s="4" t="s">
        <v>35</v>
      </c>
      <c r="B20" s="9" t="s">
        <v>36</v>
      </c>
      <c r="C20" s="9" t="s">
        <v>65</v>
      </c>
      <c r="D20" s="9" t="s">
        <v>66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29" t="s">
        <v>369</v>
      </c>
      <c r="AI20" s="27">
        <f t="shared" si="8"/>
        <v>0</v>
      </c>
      <c r="AJ20" s="36">
        <f t="shared" ref="AJ20" si="12">SUM(AJ830,AJ749,AJ668,AJ587,AJ506,AJ425,AJ344,AJ263,AJ182,AJ101)</f>
        <v>0</v>
      </c>
      <c r="AK20" s="18"/>
      <c r="AL20" s="18"/>
      <c r="AM20" s="18"/>
    </row>
    <row r="21" spans="1:39" x14ac:dyDescent="0.35">
      <c r="A21" s="4" t="s">
        <v>35</v>
      </c>
      <c r="B21" s="9" t="s">
        <v>36</v>
      </c>
      <c r="C21" s="9" t="s">
        <v>67</v>
      </c>
      <c r="D21" s="9" t="s">
        <v>68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29" t="s">
        <v>369</v>
      </c>
      <c r="AI21" s="27">
        <f t="shared" si="8"/>
        <v>0</v>
      </c>
      <c r="AJ21" s="36">
        <f t="shared" ref="AJ21" si="13">SUM(AJ831,AJ750,AJ669,AJ588,AJ507,AJ426,AJ345,AJ264,AJ183,AJ102)</f>
        <v>0</v>
      </c>
      <c r="AK21" s="18"/>
      <c r="AL21" s="18"/>
      <c r="AM21" s="18"/>
    </row>
    <row r="22" spans="1:39" x14ac:dyDescent="0.35">
      <c r="A22" s="4" t="s">
        <v>35</v>
      </c>
      <c r="B22" s="9" t="s">
        <v>36</v>
      </c>
      <c r="C22" s="9" t="s">
        <v>69</v>
      </c>
      <c r="D22" s="9" t="s">
        <v>70</v>
      </c>
      <c r="E22" s="5">
        <v>1.9159999999999999</v>
      </c>
      <c r="F22" s="5">
        <v>1.9930000000000001</v>
      </c>
      <c r="G22" s="5">
        <v>2.0030000000000001</v>
      </c>
      <c r="H22" s="5">
        <v>2.1379999999999999</v>
      </c>
      <c r="I22" s="5">
        <v>2.2610000000000001</v>
      </c>
      <c r="J22" s="5">
        <v>2.556</v>
      </c>
      <c r="K22" s="5">
        <v>3.57</v>
      </c>
      <c r="L22" s="5">
        <v>4.0940000000000003</v>
      </c>
      <c r="M22" s="5">
        <v>4.5179999999999998</v>
      </c>
      <c r="N22" s="5">
        <v>4.7140000000000004</v>
      </c>
      <c r="O22" s="5">
        <v>5.1989999999999998</v>
      </c>
      <c r="P22" s="5">
        <v>5.5880000000000001</v>
      </c>
      <c r="Q22" s="5">
        <v>5.976</v>
      </c>
      <c r="R22" s="5">
        <v>6.4349999999999996</v>
      </c>
      <c r="S22" s="5">
        <v>6.6760000000000002</v>
      </c>
      <c r="T22" s="5">
        <v>6.8949999999999996</v>
      </c>
      <c r="U22" s="5">
        <v>6.968</v>
      </c>
      <c r="V22" s="5">
        <v>7.0759999999999996</v>
      </c>
      <c r="W22" s="5">
        <v>7.1390000000000002</v>
      </c>
      <c r="X22" s="5">
        <v>7.2530000000000001</v>
      </c>
      <c r="Y22" s="5">
        <v>7.3230000000000004</v>
      </c>
      <c r="Z22" s="5">
        <v>7.383</v>
      </c>
      <c r="AA22" s="5">
        <v>7.6130000000000004</v>
      </c>
      <c r="AB22" s="5">
        <v>7.6890000000000001</v>
      </c>
      <c r="AC22" s="5">
        <v>8.0609999999999999</v>
      </c>
      <c r="AD22" s="5">
        <v>8.1880000000000006</v>
      </c>
      <c r="AE22" s="5">
        <v>8.5250000000000004</v>
      </c>
      <c r="AF22" s="5">
        <v>8.9740000000000002</v>
      </c>
      <c r="AG22" s="5">
        <v>9.7650000000000006</v>
      </c>
      <c r="AH22" s="35" t="s">
        <v>369</v>
      </c>
      <c r="AI22" s="24">
        <f>SUM(AI23:AI28)</f>
        <v>0</v>
      </c>
      <c r="AJ22" s="25">
        <f>SUM(AJ23:AJ28)</f>
        <v>0</v>
      </c>
      <c r="AK22" s="19"/>
      <c r="AL22" s="19">
        <f>AJ22-AJ103</f>
        <v>0</v>
      </c>
      <c r="AM22" s="19">
        <f>AI22-AJ22</f>
        <v>0</v>
      </c>
    </row>
    <row r="23" spans="1:39" x14ac:dyDescent="0.35">
      <c r="A23" s="4" t="s">
        <v>35</v>
      </c>
      <c r="B23" s="9" t="s">
        <v>36</v>
      </c>
      <c r="C23" s="9" t="s">
        <v>71</v>
      </c>
      <c r="D23" s="9" t="s">
        <v>72</v>
      </c>
      <c r="E23" s="5">
        <v>0.378</v>
      </c>
      <c r="F23" s="5">
        <v>0.39700000000000002</v>
      </c>
      <c r="G23" s="5">
        <v>0.38500000000000001</v>
      </c>
      <c r="H23" s="5">
        <v>0.40899999999999997</v>
      </c>
      <c r="I23" s="5">
        <v>0.432</v>
      </c>
      <c r="J23" s="5">
        <v>0.47</v>
      </c>
      <c r="K23" s="5">
        <v>0.68100000000000005</v>
      </c>
      <c r="L23" s="5">
        <v>0.81399999999999995</v>
      </c>
      <c r="M23" s="5">
        <v>0.89900000000000002</v>
      </c>
      <c r="N23" s="5">
        <v>0.94099999999999995</v>
      </c>
      <c r="O23" s="5">
        <v>1.0369999999999999</v>
      </c>
      <c r="P23" s="5">
        <v>1.1319999999999999</v>
      </c>
      <c r="Q23" s="5">
        <v>1.2110000000000001</v>
      </c>
      <c r="R23" s="5">
        <v>1.296</v>
      </c>
      <c r="S23" s="5">
        <v>1.345</v>
      </c>
      <c r="T23" s="5">
        <v>1.4750000000000001</v>
      </c>
      <c r="U23" s="5">
        <v>1.546</v>
      </c>
      <c r="V23" s="5">
        <v>1.5960000000000001</v>
      </c>
      <c r="W23" s="5">
        <v>1.663</v>
      </c>
      <c r="X23" s="5">
        <v>1.732</v>
      </c>
      <c r="Y23" s="5">
        <v>1.77</v>
      </c>
      <c r="Z23" s="5">
        <v>1.8859999999999999</v>
      </c>
      <c r="AA23" s="5">
        <v>2.024</v>
      </c>
      <c r="AB23" s="5">
        <v>2.0430000000000001</v>
      </c>
      <c r="AC23" s="5">
        <v>2.181</v>
      </c>
      <c r="AD23" s="5">
        <v>2.1930000000000001</v>
      </c>
      <c r="AE23" s="5">
        <v>2.2919999999999998</v>
      </c>
      <c r="AF23" s="5">
        <v>2.4929999999999999</v>
      </c>
      <c r="AG23" s="5">
        <v>2.9449999999999998</v>
      </c>
      <c r="AH23" s="29" t="s">
        <v>369</v>
      </c>
      <c r="AI23" s="27">
        <f t="shared" ref="AI23:AI28" si="14">SUM(AI833,AI752,AI671,AI590,AI509,AI428,AI347,AI266,AI185,AI104)</f>
        <v>0</v>
      </c>
      <c r="AJ23" s="36">
        <f t="shared" ref="AJ23" si="15">SUM(AJ833,AJ752,AJ671,AJ590,AJ509,AJ428,AJ347,AJ266,AJ185,AJ104)</f>
        <v>0</v>
      </c>
      <c r="AK23" s="18"/>
      <c r="AL23" s="18"/>
      <c r="AM23" s="18"/>
    </row>
    <row r="24" spans="1:39" x14ac:dyDescent="0.35">
      <c r="A24" s="4" t="s">
        <v>35</v>
      </c>
      <c r="B24" s="9" t="s">
        <v>36</v>
      </c>
      <c r="C24" s="9" t="s">
        <v>73</v>
      </c>
      <c r="D24" s="9" t="s">
        <v>74</v>
      </c>
      <c r="E24" s="5">
        <v>1.534</v>
      </c>
      <c r="F24" s="5">
        <v>1.593</v>
      </c>
      <c r="G24" s="5">
        <v>1.613</v>
      </c>
      <c r="H24" s="5">
        <v>1.724</v>
      </c>
      <c r="I24" s="5">
        <v>1.8240000000000001</v>
      </c>
      <c r="J24" s="5">
        <v>2.081</v>
      </c>
      <c r="K24" s="5">
        <v>2.8820000000000001</v>
      </c>
      <c r="L24" s="5">
        <v>3.2730000000000001</v>
      </c>
      <c r="M24" s="5">
        <v>3.613</v>
      </c>
      <c r="N24" s="5">
        <v>3.766</v>
      </c>
      <c r="O24" s="5">
        <v>4.1550000000000002</v>
      </c>
      <c r="P24" s="5">
        <v>4.4470000000000001</v>
      </c>
      <c r="Q24" s="5">
        <v>4.7549999999999999</v>
      </c>
      <c r="R24" s="5">
        <v>5.13</v>
      </c>
      <c r="S24" s="5">
        <v>5.3109999999999999</v>
      </c>
      <c r="T24" s="5">
        <v>5.399</v>
      </c>
      <c r="U24" s="5">
        <v>5.4059999999999997</v>
      </c>
      <c r="V24" s="5">
        <v>5.468</v>
      </c>
      <c r="W24" s="5">
        <v>5.4610000000000003</v>
      </c>
      <c r="X24" s="5">
        <v>5.5049999999999999</v>
      </c>
      <c r="Y24" s="5">
        <v>5.5259999999999998</v>
      </c>
      <c r="Z24" s="5">
        <v>5.4820000000000002</v>
      </c>
      <c r="AA24" s="5">
        <v>5.5759999999999996</v>
      </c>
      <c r="AB24" s="5">
        <v>5.6310000000000002</v>
      </c>
      <c r="AC24" s="5">
        <v>5.8659999999999997</v>
      </c>
      <c r="AD24" s="5">
        <v>5.9829999999999997</v>
      </c>
      <c r="AE24" s="5">
        <v>6.2210000000000001</v>
      </c>
      <c r="AF24" s="5">
        <v>6.4669999999999996</v>
      </c>
      <c r="AG24" s="5">
        <v>6.8079999999999998</v>
      </c>
      <c r="AH24" s="29" t="s">
        <v>369</v>
      </c>
      <c r="AI24" s="27">
        <f t="shared" si="14"/>
        <v>0</v>
      </c>
      <c r="AJ24" s="36">
        <f t="shared" ref="AJ24" si="16">SUM(AJ834,AJ753,AJ672,AJ591,AJ510,AJ429,AJ348,AJ267,AJ186,AJ105)</f>
        <v>0</v>
      </c>
      <c r="AK24" s="18"/>
      <c r="AL24" s="18"/>
      <c r="AM24" s="18"/>
    </row>
    <row r="25" spans="1:39" x14ac:dyDescent="0.35">
      <c r="A25" s="4" t="s">
        <v>35</v>
      </c>
      <c r="B25" s="9" t="s">
        <v>36</v>
      </c>
      <c r="C25" s="9" t="s">
        <v>75</v>
      </c>
      <c r="D25" s="9" t="s">
        <v>76</v>
      </c>
      <c r="E25" s="5">
        <v>4.0000000000000001E-3</v>
      </c>
      <c r="F25" s="5">
        <v>4.0000000000000001E-3</v>
      </c>
      <c r="G25" s="5">
        <v>5.0000000000000001E-3</v>
      </c>
      <c r="H25" s="5">
        <v>5.0000000000000001E-3</v>
      </c>
      <c r="I25" s="5">
        <v>5.0000000000000001E-3</v>
      </c>
      <c r="J25" s="5">
        <v>5.0000000000000001E-3</v>
      </c>
      <c r="K25" s="5">
        <v>7.0000000000000001E-3</v>
      </c>
      <c r="L25" s="5">
        <v>7.0000000000000001E-3</v>
      </c>
      <c r="M25" s="5">
        <v>7.0000000000000001E-3</v>
      </c>
      <c r="N25" s="5">
        <v>7.0000000000000001E-3</v>
      </c>
      <c r="O25" s="5">
        <v>7.0000000000000001E-3</v>
      </c>
      <c r="P25" s="5">
        <v>8.9999999999999993E-3</v>
      </c>
      <c r="Q25" s="5">
        <v>8.9999999999999993E-3</v>
      </c>
      <c r="R25" s="5">
        <v>0.01</v>
      </c>
      <c r="S25" s="5">
        <v>0.02</v>
      </c>
      <c r="T25" s="5">
        <v>2.1999999999999999E-2</v>
      </c>
      <c r="U25" s="5">
        <v>1.6E-2</v>
      </c>
      <c r="V25" s="5">
        <v>1.2E-2</v>
      </c>
      <c r="W25" s="5">
        <v>1.4999999999999999E-2</v>
      </c>
      <c r="X25" s="5">
        <v>1.6E-2</v>
      </c>
      <c r="Y25" s="5">
        <v>1.4999999999999999E-2</v>
      </c>
      <c r="Z25" s="5">
        <v>1.2999999999999999E-2</v>
      </c>
      <c r="AA25" s="5">
        <v>1.2999999999999999E-2</v>
      </c>
      <c r="AB25" s="5">
        <v>1.4E-2</v>
      </c>
      <c r="AC25" s="5">
        <v>1.2999999999999999E-2</v>
      </c>
      <c r="AD25" s="5">
        <v>1.2E-2</v>
      </c>
      <c r="AE25" s="5">
        <v>1.0999999999999999E-2</v>
      </c>
      <c r="AF25" s="5">
        <v>1.2999999999999999E-2</v>
      </c>
      <c r="AG25" s="5">
        <v>1.2E-2</v>
      </c>
      <c r="AH25" s="29" t="s">
        <v>369</v>
      </c>
      <c r="AI25" s="27">
        <f t="shared" si="14"/>
        <v>0</v>
      </c>
      <c r="AJ25" s="36">
        <f t="shared" ref="AJ25" si="17">SUM(AJ835,AJ754,AJ673,AJ592,AJ511,AJ430,AJ349,AJ268,AJ187,AJ106)</f>
        <v>0</v>
      </c>
      <c r="AK25" s="18"/>
      <c r="AL25" s="18"/>
      <c r="AM25" s="18"/>
    </row>
    <row r="26" spans="1:39" x14ac:dyDescent="0.35">
      <c r="A26" s="4" t="s">
        <v>35</v>
      </c>
      <c r="B26" s="9" t="s">
        <v>36</v>
      </c>
      <c r="C26" s="9" t="s">
        <v>77</v>
      </c>
      <c r="D26" s="9" t="s">
        <v>78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29" t="s">
        <v>369</v>
      </c>
      <c r="AI26" s="27">
        <f t="shared" si="14"/>
        <v>0</v>
      </c>
      <c r="AJ26" s="36">
        <f t="shared" ref="AJ26" si="18">SUM(AJ836,AJ755,AJ674,AJ593,AJ512,AJ431,AJ350,AJ269,AJ188,AJ107)</f>
        <v>0</v>
      </c>
      <c r="AK26" s="18"/>
      <c r="AL26" s="18"/>
      <c r="AM26" s="18"/>
    </row>
    <row r="27" spans="1:39" x14ac:dyDescent="0.35">
      <c r="A27" s="4" t="s">
        <v>35</v>
      </c>
      <c r="B27" s="9" t="s">
        <v>36</v>
      </c>
      <c r="C27" s="9" t="s">
        <v>79</v>
      </c>
      <c r="D27" s="9" t="s">
        <v>80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29" t="s">
        <v>369</v>
      </c>
      <c r="AI27" s="27">
        <f t="shared" si="14"/>
        <v>0</v>
      </c>
      <c r="AJ27" s="36">
        <f t="shared" ref="AJ27" si="19">SUM(AJ837,AJ756,AJ675,AJ594,AJ513,AJ432,AJ351,AJ270,AJ189,AJ108)</f>
        <v>0</v>
      </c>
      <c r="AK27" s="18"/>
      <c r="AL27" s="18"/>
      <c r="AM27" s="18"/>
    </row>
    <row r="28" spans="1:39" x14ac:dyDescent="0.35">
      <c r="A28" s="4" t="s">
        <v>35</v>
      </c>
      <c r="B28" s="9" t="s">
        <v>36</v>
      </c>
      <c r="C28" s="9" t="s">
        <v>81</v>
      </c>
      <c r="D28" s="9" t="s">
        <v>82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1.0999999999999999E-2</v>
      </c>
      <c r="Z28" s="5">
        <v>2E-3</v>
      </c>
      <c r="AA28" s="5">
        <v>0</v>
      </c>
      <c r="AB28" s="5">
        <v>1E-3</v>
      </c>
      <c r="AC28" s="5">
        <v>1E-3</v>
      </c>
      <c r="AD28" s="5">
        <v>0</v>
      </c>
      <c r="AE28" s="5">
        <v>1E-3</v>
      </c>
      <c r="AF28" s="5">
        <v>1E-3</v>
      </c>
      <c r="AG28" s="5">
        <v>0</v>
      </c>
      <c r="AH28" s="29" t="s">
        <v>369</v>
      </c>
      <c r="AI28" s="27">
        <f t="shared" si="14"/>
        <v>0</v>
      </c>
      <c r="AJ28" s="36">
        <f t="shared" ref="AJ28" si="20">SUM(AJ838,AJ757,AJ676,AJ595,AJ514,AJ433,AJ352,AJ271,AJ190,AJ109)</f>
        <v>0</v>
      </c>
      <c r="AK28" s="18"/>
      <c r="AL28" s="18"/>
      <c r="AM28" s="18"/>
    </row>
    <row r="29" spans="1:39" x14ac:dyDescent="0.35">
      <c r="A29" s="4" t="s">
        <v>35</v>
      </c>
      <c r="B29" s="9" t="s">
        <v>36</v>
      </c>
      <c r="C29" s="9" t="s">
        <v>83</v>
      </c>
      <c r="D29" s="9" t="s">
        <v>84</v>
      </c>
      <c r="E29" s="5">
        <v>30.893999999999998</v>
      </c>
      <c r="F29" s="5">
        <v>34.319000000000003</v>
      </c>
      <c r="G29" s="5">
        <v>31.673999999999999</v>
      </c>
      <c r="H29" s="5">
        <v>31.376999999999999</v>
      </c>
      <c r="I29" s="5">
        <v>29.89</v>
      </c>
      <c r="J29" s="5">
        <v>34.792000000000002</v>
      </c>
      <c r="K29" s="5">
        <v>31.356000000000002</v>
      </c>
      <c r="L29" s="5">
        <v>33.020000000000003</v>
      </c>
      <c r="M29" s="5">
        <v>35.531999999999996</v>
      </c>
      <c r="N29" s="5">
        <v>38</v>
      </c>
      <c r="O29" s="5">
        <v>39.654000000000003</v>
      </c>
      <c r="P29" s="5">
        <v>40.972000000000001</v>
      </c>
      <c r="Q29" s="5">
        <v>43.92</v>
      </c>
      <c r="R29" s="5">
        <v>45.149000000000001</v>
      </c>
      <c r="S29" s="5">
        <v>45.070999999999998</v>
      </c>
      <c r="T29" s="5">
        <v>45.161999999999999</v>
      </c>
      <c r="U29" s="5">
        <v>45.404000000000003</v>
      </c>
      <c r="V29" s="5">
        <v>46.552</v>
      </c>
      <c r="W29" s="5">
        <v>48.390999999999998</v>
      </c>
      <c r="X29" s="5">
        <v>47.814</v>
      </c>
      <c r="Y29" s="5">
        <v>47.002000000000002</v>
      </c>
      <c r="Z29" s="5">
        <v>45.838000000000001</v>
      </c>
      <c r="AA29" s="5">
        <v>47.838999999999999</v>
      </c>
      <c r="AB29" s="5">
        <v>49.866999999999997</v>
      </c>
      <c r="AC29" s="5">
        <v>53.508000000000003</v>
      </c>
      <c r="AD29" s="5">
        <v>55.915999999999997</v>
      </c>
      <c r="AE29" s="5">
        <v>57.320999999999998</v>
      </c>
      <c r="AF29" s="5">
        <v>57.183</v>
      </c>
      <c r="AG29" s="5">
        <v>58.026000000000003</v>
      </c>
      <c r="AH29" s="35"/>
      <c r="AI29" s="24">
        <f>SUM(AI30:AI38)</f>
        <v>13.476240000000001</v>
      </c>
      <c r="AJ29" s="25">
        <f>SUM(AJ30:AJ38)</f>
        <v>10.858906666666666</v>
      </c>
      <c r="AK29" s="19"/>
      <c r="AL29" s="19">
        <f>AJ29-AJ110</f>
        <v>9.6676666666666655</v>
      </c>
      <c r="AM29" s="19">
        <f>AI29-AJ29</f>
        <v>2.6173333333333346</v>
      </c>
    </row>
    <row r="30" spans="1:39" x14ac:dyDescent="0.35">
      <c r="A30" s="4" t="s">
        <v>35</v>
      </c>
      <c r="B30" s="9" t="s">
        <v>36</v>
      </c>
      <c r="C30" s="9" t="s">
        <v>85</v>
      </c>
      <c r="D30" s="9" t="s">
        <v>86</v>
      </c>
      <c r="E30" s="5">
        <v>1.425</v>
      </c>
      <c r="F30" s="5">
        <v>1.573</v>
      </c>
      <c r="G30" s="5">
        <v>1.4059999999999999</v>
      </c>
      <c r="H30" s="5">
        <v>1.391</v>
      </c>
      <c r="I30" s="5">
        <v>1.319</v>
      </c>
      <c r="J30" s="5">
        <v>1.552</v>
      </c>
      <c r="K30" s="5">
        <v>1.448</v>
      </c>
      <c r="L30" s="5">
        <v>1.5620000000000001</v>
      </c>
      <c r="M30" s="5">
        <v>1.6040000000000001</v>
      </c>
      <c r="N30" s="5">
        <v>1.752</v>
      </c>
      <c r="O30" s="5">
        <v>1.8340000000000001</v>
      </c>
      <c r="P30" s="5">
        <v>1.84</v>
      </c>
      <c r="Q30" s="5">
        <v>1.994</v>
      </c>
      <c r="R30" s="5">
        <v>2.0779999999999998</v>
      </c>
      <c r="S30" s="5">
        <v>2.1539999999999999</v>
      </c>
      <c r="T30" s="5">
        <v>2.0209999999999999</v>
      </c>
      <c r="U30" s="5">
        <v>2.161</v>
      </c>
      <c r="V30" s="5">
        <v>5.7110000000000003</v>
      </c>
      <c r="W30" s="5">
        <v>5.3040000000000003</v>
      </c>
      <c r="X30" s="5">
        <v>5.0620000000000003</v>
      </c>
      <c r="Y30" s="5">
        <v>4.8129999999999997</v>
      </c>
      <c r="Z30" s="5">
        <v>4.0540000000000003</v>
      </c>
      <c r="AA30" s="5">
        <v>4.0359999999999996</v>
      </c>
      <c r="AB30" s="5">
        <v>3.9</v>
      </c>
      <c r="AC30" s="5">
        <v>4.0049999999999999</v>
      </c>
      <c r="AD30" s="5">
        <v>4.17</v>
      </c>
      <c r="AE30" s="5">
        <v>3.9180000000000001</v>
      </c>
      <c r="AF30" s="5">
        <v>3.698</v>
      </c>
      <c r="AG30" s="5">
        <v>3.7989999999999999</v>
      </c>
      <c r="AH30" s="29"/>
      <c r="AI30" s="27">
        <f t="shared" ref="AI30:AI38" si="21">SUM(AI840,AI759,AI678,AI597,AI516,AI435,AI354,AI273,AI192,AI111)</f>
        <v>2.6966699999999997</v>
      </c>
      <c r="AJ30" s="36">
        <f t="shared" ref="AJ30" si="22">SUM(AJ840,AJ759,AJ678,AJ597,AJ516,AJ435,AJ354,AJ273,AJ192,AJ111)</f>
        <v>2.6966699999999997</v>
      </c>
      <c r="AK30" s="18"/>
      <c r="AL30" s="18">
        <f>AJ30-AJ111</f>
        <v>2.34</v>
      </c>
      <c r="AM30" s="18">
        <f>AI30-AJ30</f>
        <v>0</v>
      </c>
    </row>
    <row r="31" spans="1:39" x14ac:dyDescent="0.35">
      <c r="A31" s="4" t="s">
        <v>35</v>
      </c>
      <c r="B31" s="9" t="s">
        <v>36</v>
      </c>
      <c r="C31" s="9" t="s">
        <v>87</v>
      </c>
      <c r="D31" s="9" t="s">
        <v>88</v>
      </c>
      <c r="E31" s="5">
        <v>3.7229999999999999</v>
      </c>
      <c r="F31" s="5">
        <v>4.3490000000000002</v>
      </c>
      <c r="G31" s="5">
        <v>4.1970000000000001</v>
      </c>
      <c r="H31" s="5">
        <v>4.0860000000000003</v>
      </c>
      <c r="I31" s="5">
        <v>3.9809999999999999</v>
      </c>
      <c r="J31" s="5">
        <v>4.2560000000000002</v>
      </c>
      <c r="K31" s="5">
        <v>3.3889999999999998</v>
      </c>
      <c r="L31" s="5">
        <v>3.6960000000000002</v>
      </c>
      <c r="M31" s="5">
        <v>4.05</v>
      </c>
      <c r="N31" s="5">
        <v>4.2210000000000001</v>
      </c>
      <c r="O31" s="5">
        <v>4.4770000000000003</v>
      </c>
      <c r="P31" s="5">
        <v>4.6920000000000002</v>
      </c>
      <c r="Q31" s="5">
        <v>5.0049999999999999</v>
      </c>
      <c r="R31" s="5">
        <v>5.2409999999999997</v>
      </c>
      <c r="S31" s="5">
        <v>5.569</v>
      </c>
      <c r="T31" s="5">
        <v>5.8840000000000003</v>
      </c>
      <c r="U31" s="5">
        <v>5.99</v>
      </c>
      <c r="V31" s="5">
        <v>2.3029999999999999</v>
      </c>
      <c r="W31" s="5">
        <v>2.3029999999999999</v>
      </c>
      <c r="X31" s="5">
        <v>2.4089999999999998</v>
      </c>
      <c r="Y31" s="5">
        <v>2.4780000000000002</v>
      </c>
      <c r="Z31" s="5">
        <v>2.3260000000000001</v>
      </c>
      <c r="AA31" s="5">
        <v>2.4060000000000001</v>
      </c>
      <c r="AB31" s="5">
        <v>2.577</v>
      </c>
      <c r="AC31" s="5">
        <v>2.6259999999999999</v>
      </c>
      <c r="AD31" s="5">
        <v>2.6459999999999999</v>
      </c>
      <c r="AE31" s="5">
        <v>2.7360000000000002</v>
      </c>
      <c r="AF31" s="5">
        <v>2.83</v>
      </c>
      <c r="AG31" s="5">
        <v>2.9950000000000001</v>
      </c>
      <c r="AH31" s="29"/>
      <c r="AI31" s="27">
        <f t="shared" si="21"/>
        <v>2.0947500000000003</v>
      </c>
      <c r="AJ31" s="36">
        <f t="shared" ref="AJ31" si="23">SUM(AJ841,AJ760,AJ679,AJ598,AJ517,AJ436,AJ355,AJ274,AJ193,AJ112)</f>
        <v>0.90074999999999994</v>
      </c>
      <c r="AK31" s="18"/>
      <c r="AL31" s="18">
        <f>AJ31-AJ112</f>
        <v>0.59699999999999998</v>
      </c>
      <c r="AM31" s="18">
        <f>AI31-AJ31</f>
        <v>1.1940000000000004</v>
      </c>
    </row>
    <row r="32" spans="1:39" x14ac:dyDescent="0.35">
      <c r="A32" s="4" t="s">
        <v>35</v>
      </c>
      <c r="B32" s="9" t="s">
        <v>36</v>
      </c>
      <c r="C32" s="9" t="s">
        <v>89</v>
      </c>
      <c r="D32" s="9" t="s">
        <v>90</v>
      </c>
      <c r="E32" s="5">
        <v>1.395</v>
      </c>
      <c r="F32" s="5">
        <v>1.508</v>
      </c>
      <c r="G32" s="5">
        <v>1.3640000000000001</v>
      </c>
      <c r="H32" s="5">
        <v>1.3520000000000001</v>
      </c>
      <c r="I32" s="5">
        <v>1.2569999999999999</v>
      </c>
      <c r="J32" s="5">
        <v>1.5609999999999999</v>
      </c>
      <c r="K32" s="5">
        <v>1.387</v>
      </c>
      <c r="L32" s="5">
        <v>1.2849999999999999</v>
      </c>
      <c r="M32" s="5">
        <v>1.401</v>
      </c>
      <c r="N32" s="5">
        <v>1.48</v>
      </c>
      <c r="O32" s="5">
        <v>1.595</v>
      </c>
      <c r="P32" s="5">
        <v>1.667</v>
      </c>
      <c r="Q32" s="5">
        <v>1.7969999999999999</v>
      </c>
      <c r="R32" s="5">
        <v>1.7749999999999999</v>
      </c>
      <c r="S32" s="5">
        <v>1.6639999999999999</v>
      </c>
      <c r="T32" s="5">
        <v>1.77</v>
      </c>
      <c r="U32" s="5">
        <v>1.8720000000000001</v>
      </c>
      <c r="V32" s="5">
        <v>1.931</v>
      </c>
      <c r="W32" s="5">
        <v>1.913</v>
      </c>
      <c r="X32" s="5">
        <v>1.8660000000000001</v>
      </c>
      <c r="Y32" s="5">
        <v>1.841</v>
      </c>
      <c r="Z32" s="5">
        <v>1.786</v>
      </c>
      <c r="AA32" s="5">
        <v>1.9039999999999999</v>
      </c>
      <c r="AB32" s="5">
        <v>1.996</v>
      </c>
      <c r="AC32" s="5">
        <v>2.1190000000000002</v>
      </c>
      <c r="AD32" s="5">
        <v>2.0379999999999998</v>
      </c>
      <c r="AE32" s="5">
        <v>2.2090000000000001</v>
      </c>
      <c r="AF32" s="5">
        <v>2.609</v>
      </c>
      <c r="AG32" s="5">
        <v>2.754</v>
      </c>
      <c r="AH32" s="29"/>
      <c r="AI32" s="27">
        <f t="shared" si="21"/>
        <v>0.77468999999999999</v>
      </c>
      <c r="AJ32" s="36">
        <f t="shared" ref="AJ32" si="24">SUM(AJ842,AJ761,AJ680,AJ599,AJ518,AJ437,AJ356,AJ275,AJ194,AJ113)</f>
        <v>0.77468999999999999</v>
      </c>
      <c r="AK32" s="18"/>
      <c r="AL32" s="18">
        <f>AJ32-AJ113</f>
        <v>0.70799999999999996</v>
      </c>
      <c r="AM32" s="18">
        <f>AI32-AJ32</f>
        <v>0</v>
      </c>
    </row>
    <row r="33" spans="1:39" x14ac:dyDescent="0.35">
      <c r="A33" s="4" t="s">
        <v>35</v>
      </c>
      <c r="B33" s="9" t="s">
        <v>36</v>
      </c>
      <c r="C33" s="9" t="s">
        <v>91</v>
      </c>
      <c r="D33" s="9" t="s">
        <v>92</v>
      </c>
      <c r="E33" s="5">
        <v>3.5999999999999997E-2</v>
      </c>
      <c r="F33" s="5">
        <v>4.2000000000000003E-2</v>
      </c>
      <c r="G33" s="5">
        <v>4.1000000000000002E-2</v>
      </c>
      <c r="H33" s="5">
        <v>3.9E-2</v>
      </c>
      <c r="I33" s="5">
        <v>3.9E-2</v>
      </c>
      <c r="J33" s="5">
        <v>4.3999999999999997E-2</v>
      </c>
      <c r="K33" s="5">
        <v>3.5999999999999997E-2</v>
      </c>
      <c r="L33" s="5">
        <v>3.7999999999999999E-2</v>
      </c>
      <c r="M33" s="5">
        <v>4.2999999999999997E-2</v>
      </c>
      <c r="N33" s="5">
        <v>4.2000000000000003E-2</v>
      </c>
      <c r="O33" s="5">
        <v>4.4999999999999998E-2</v>
      </c>
      <c r="P33" s="5">
        <v>4.7E-2</v>
      </c>
      <c r="Q33" s="5">
        <v>4.9000000000000002E-2</v>
      </c>
      <c r="R33" s="5">
        <v>5.0999999999999997E-2</v>
      </c>
      <c r="S33" s="5">
        <v>5.1999999999999998E-2</v>
      </c>
      <c r="T33" s="5">
        <v>5.1999999999999998E-2</v>
      </c>
      <c r="U33" s="5">
        <v>4.4999999999999998E-2</v>
      </c>
      <c r="V33" s="5">
        <v>4.4999999999999998E-2</v>
      </c>
      <c r="W33" s="5">
        <v>3.9E-2</v>
      </c>
      <c r="X33" s="5">
        <v>3.7999999999999999E-2</v>
      </c>
      <c r="Y33" s="5">
        <v>3.7999999999999999E-2</v>
      </c>
      <c r="Z33" s="5">
        <v>4.1000000000000002E-2</v>
      </c>
      <c r="AA33" s="5">
        <v>4.1000000000000002E-2</v>
      </c>
      <c r="AB33" s="5">
        <v>4.1000000000000002E-2</v>
      </c>
      <c r="AC33" s="5">
        <v>4.2000000000000003E-2</v>
      </c>
      <c r="AD33" s="5">
        <v>4.4999999999999998E-2</v>
      </c>
      <c r="AE33" s="5">
        <v>4.2000000000000003E-2</v>
      </c>
      <c r="AF33" s="5">
        <v>4.1000000000000002E-2</v>
      </c>
      <c r="AG33" s="5">
        <v>4.5999999999999999E-2</v>
      </c>
      <c r="AH33" s="29"/>
      <c r="AI33" s="27">
        <f t="shared" si="21"/>
        <v>2.1509999999999998E-2</v>
      </c>
      <c r="AJ33" s="36">
        <f t="shared" ref="AJ33" si="25">SUM(AJ843,AJ762,AJ681,AJ600,AJ519,AJ438,AJ357,AJ276,AJ195,AJ114)</f>
        <v>2.1509999999999998E-2</v>
      </c>
      <c r="AK33" s="18"/>
      <c r="AL33" s="18">
        <f>AJ33-AJ114</f>
        <v>1.7999999999999999E-2</v>
      </c>
      <c r="AM33" s="18">
        <f>AI33-AJ33</f>
        <v>0</v>
      </c>
    </row>
    <row r="34" spans="1:39" x14ac:dyDescent="0.35">
      <c r="A34" s="4" t="s">
        <v>35</v>
      </c>
      <c r="B34" s="9" t="s">
        <v>36</v>
      </c>
      <c r="C34" s="9" t="s">
        <v>93</v>
      </c>
      <c r="D34" s="9" t="s">
        <v>94</v>
      </c>
      <c r="E34" s="5">
        <v>19.655000000000001</v>
      </c>
      <c r="F34" s="5">
        <v>21.547000000000001</v>
      </c>
      <c r="G34" s="5">
        <v>19.847999999999999</v>
      </c>
      <c r="H34" s="5">
        <v>19.727</v>
      </c>
      <c r="I34" s="5">
        <v>18.693000000000001</v>
      </c>
      <c r="J34" s="5">
        <v>22.106999999999999</v>
      </c>
      <c r="K34" s="5">
        <v>20.285</v>
      </c>
      <c r="L34" s="5">
        <v>21.341000000000001</v>
      </c>
      <c r="M34" s="5">
        <v>23.178000000000001</v>
      </c>
      <c r="N34" s="5">
        <v>24.818000000000001</v>
      </c>
      <c r="O34" s="5">
        <v>25.681999999999999</v>
      </c>
      <c r="P34" s="5">
        <v>26.603999999999999</v>
      </c>
      <c r="Q34" s="5">
        <v>28.597000000000001</v>
      </c>
      <c r="R34" s="5">
        <v>29.195</v>
      </c>
      <c r="S34" s="5">
        <v>28.555</v>
      </c>
      <c r="T34" s="5">
        <v>28.385999999999999</v>
      </c>
      <c r="U34" s="5">
        <v>29.713999999999999</v>
      </c>
      <c r="V34" s="5">
        <v>31.193000000000001</v>
      </c>
      <c r="W34" s="5">
        <v>32.761000000000003</v>
      </c>
      <c r="X34" s="5">
        <v>32.003</v>
      </c>
      <c r="Y34" s="5">
        <v>31.954999999999998</v>
      </c>
      <c r="Z34" s="5">
        <v>31.155000000000001</v>
      </c>
      <c r="AA34" s="5">
        <v>32.51</v>
      </c>
      <c r="AB34" s="5">
        <v>34.305</v>
      </c>
      <c r="AC34" s="5">
        <v>36.863999999999997</v>
      </c>
      <c r="AD34" s="5">
        <v>38.185000000000002</v>
      </c>
      <c r="AE34" s="5">
        <v>39.799999999999997</v>
      </c>
      <c r="AF34" s="5">
        <v>39.445</v>
      </c>
      <c r="AG34" s="5">
        <v>39.192999999999998</v>
      </c>
      <c r="AH34" s="29" t="s">
        <v>369</v>
      </c>
      <c r="AI34" s="27">
        <f t="shared" si="21"/>
        <v>0</v>
      </c>
      <c r="AJ34" s="36">
        <f t="shared" ref="AJ34" si="26">SUM(AJ844,AJ763,AJ682,AJ601,AJ520,AJ439,AJ358,AJ277,AJ196,AJ115)</f>
        <v>0</v>
      </c>
      <c r="AK34" s="18"/>
      <c r="AL34" s="18"/>
      <c r="AM34" s="18"/>
    </row>
    <row r="35" spans="1:39" x14ac:dyDescent="0.35">
      <c r="A35" s="4" t="s">
        <v>35</v>
      </c>
      <c r="B35" s="9" t="s">
        <v>36</v>
      </c>
      <c r="C35" s="9" t="s">
        <v>95</v>
      </c>
      <c r="D35" s="9" t="s">
        <v>96</v>
      </c>
      <c r="E35" s="5">
        <v>4.8000000000000001E-2</v>
      </c>
      <c r="F35" s="5">
        <v>5.7000000000000002E-2</v>
      </c>
      <c r="G35" s="5">
        <v>4.2999999999999997E-2</v>
      </c>
      <c r="H35" s="5">
        <v>4.2000000000000003E-2</v>
      </c>
      <c r="I35" s="5">
        <v>0.04</v>
      </c>
      <c r="J35" s="5">
        <v>4.2000000000000003E-2</v>
      </c>
      <c r="K35" s="5">
        <v>0.04</v>
      </c>
      <c r="L35" s="5">
        <v>4.2999999999999997E-2</v>
      </c>
      <c r="M35" s="5">
        <v>4.4999999999999998E-2</v>
      </c>
      <c r="N35" s="5">
        <v>4.7E-2</v>
      </c>
      <c r="O35" s="5">
        <v>4.7E-2</v>
      </c>
      <c r="P35" s="5">
        <v>0.05</v>
      </c>
      <c r="Q35" s="5">
        <v>5.3999999999999999E-2</v>
      </c>
      <c r="R35" s="5">
        <v>5.8000000000000003E-2</v>
      </c>
      <c r="S35" s="5">
        <v>5.8999999999999997E-2</v>
      </c>
      <c r="T35" s="5">
        <v>6.0999999999999999E-2</v>
      </c>
      <c r="U35" s="5">
        <v>0.06</v>
      </c>
      <c r="V35" s="5">
        <v>5.8000000000000003E-2</v>
      </c>
      <c r="W35" s="5">
        <v>6.8000000000000005E-2</v>
      </c>
      <c r="X35" s="5">
        <v>4.9000000000000002E-2</v>
      </c>
      <c r="Y35" s="5">
        <v>9.6000000000000002E-2</v>
      </c>
      <c r="Z35" s="5">
        <v>0.182</v>
      </c>
      <c r="AA35" s="5">
        <v>0.27700000000000002</v>
      </c>
      <c r="AB35" s="5">
        <v>0.32300000000000001</v>
      </c>
      <c r="AC35" s="5">
        <v>0.42</v>
      </c>
      <c r="AD35" s="5">
        <v>0.54800000000000004</v>
      </c>
      <c r="AE35" s="5">
        <v>0.872</v>
      </c>
      <c r="AF35" s="5">
        <v>0.93600000000000005</v>
      </c>
      <c r="AG35" s="5">
        <v>0.878</v>
      </c>
      <c r="AH35" s="29"/>
      <c r="AI35" s="27">
        <f t="shared" si="21"/>
        <v>0.86304999999999998</v>
      </c>
      <c r="AJ35" s="36">
        <f t="shared" ref="AJ35" si="27">SUM(AJ845,AJ764,AJ683,AJ602,AJ521,AJ440,AJ359,AJ278,AJ197,AJ116)</f>
        <v>0.86304999999999998</v>
      </c>
      <c r="AK35" s="18"/>
      <c r="AL35" s="18">
        <f>AJ35-AJ116</f>
        <v>0.85899999999999999</v>
      </c>
      <c r="AM35" s="18">
        <f>AI35-AJ35</f>
        <v>0</v>
      </c>
    </row>
    <row r="36" spans="1:39" x14ac:dyDescent="0.35">
      <c r="A36" s="4" t="s">
        <v>35</v>
      </c>
      <c r="B36" s="9" t="s">
        <v>36</v>
      </c>
      <c r="C36" s="9" t="s">
        <v>97</v>
      </c>
      <c r="D36" s="9" t="s">
        <v>98</v>
      </c>
      <c r="E36" s="5">
        <v>4.4409999999999998</v>
      </c>
      <c r="F36" s="5">
        <v>5.0449999999999999</v>
      </c>
      <c r="G36" s="5">
        <v>4.5869999999999997</v>
      </c>
      <c r="H36" s="5">
        <v>4.5570000000000004</v>
      </c>
      <c r="I36" s="5">
        <v>4.3849999999999998</v>
      </c>
      <c r="J36" s="5">
        <v>5.03</v>
      </c>
      <c r="K36" s="5">
        <v>4.6059999999999999</v>
      </c>
      <c r="L36" s="5">
        <v>4.8920000000000003</v>
      </c>
      <c r="M36" s="5">
        <v>5.0339999999999998</v>
      </c>
      <c r="N36" s="5">
        <v>5.4530000000000003</v>
      </c>
      <c r="O36" s="5">
        <v>5.7750000000000004</v>
      </c>
      <c r="P36" s="5">
        <v>5.8579999999999997</v>
      </c>
      <c r="Q36" s="5">
        <v>6.1980000000000004</v>
      </c>
      <c r="R36" s="5">
        <v>6.5190000000000001</v>
      </c>
      <c r="S36" s="5">
        <v>6.7850000000000001</v>
      </c>
      <c r="T36" s="5">
        <v>6.73</v>
      </c>
      <c r="U36" s="5">
        <v>5.2770000000000001</v>
      </c>
      <c r="V36" s="5">
        <v>5.0069999999999997</v>
      </c>
      <c r="W36" s="5">
        <v>4.8739999999999997</v>
      </c>
      <c r="X36" s="5">
        <v>5.1420000000000003</v>
      </c>
      <c r="Y36" s="5">
        <v>4.5890000000000004</v>
      </c>
      <c r="Z36" s="5">
        <v>5.1689999999999996</v>
      </c>
      <c r="AA36" s="5">
        <v>5.5389999999999997</v>
      </c>
      <c r="AB36" s="5">
        <v>5.6829999999999998</v>
      </c>
      <c r="AC36" s="5">
        <v>6.33</v>
      </c>
      <c r="AD36" s="5">
        <v>7.22</v>
      </c>
      <c r="AE36" s="5">
        <v>6.68</v>
      </c>
      <c r="AF36" s="5">
        <v>6.5389999999999997</v>
      </c>
      <c r="AG36" s="5">
        <v>7.3129999999999997</v>
      </c>
      <c r="AH36" s="29"/>
      <c r="AI36" s="27">
        <f t="shared" si="21"/>
        <v>6.0741699999999996</v>
      </c>
      <c r="AJ36" s="36">
        <f t="shared" ref="AJ36" si="28">SUM(AJ846,AJ765,AJ684,AJ603,AJ522,AJ441,AJ360,AJ279,AJ198,AJ117)</f>
        <v>4.6508366666666667</v>
      </c>
      <c r="AK36" s="18"/>
      <c r="AL36" s="18">
        <f>AJ36-AJ117</f>
        <v>4.2266666666666666</v>
      </c>
      <c r="AM36" s="18">
        <f>AI36-AJ36</f>
        <v>1.4233333333333329</v>
      </c>
    </row>
    <row r="37" spans="1:39" x14ac:dyDescent="0.35">
      <c r="A37" s="4" t="s">
        <v>35</v>
      </c>
      <c r="B37" s="9" t="s">
        <v>36</v>
      </c>
      <c r="C37" s="9" t="s">
        <v>99</v>
      </c>
      <c r="D37" s="9" t="s">
        <v>100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0.435</v>
      </c>
      <c r="X37" s="5">
        <v>0.54300000000000004</v>
      </c>
      <c r="Y37" s="5">
        <v>0.54</v>
      </c>
      <c r="Z37" s="5">
        <v>0.50900000000000001</v>
      </c>
      <c r="AA37" s="5">
        <v>0.58299999999999996</v>
      </c>
      <c r="AB37" s="5">
        <v>0.54400000000000004</v>
      </c>
      <c r="AC37" s="5">
        <v>0.61399999999999999</v>
      </c>
      <c r="AD37" s="5">
        <v>0.54400000000000004</v>
      </c>
      <c r="AE37" s="5">
        <v>0.56999999999999995</v>
      </c>
      <c r="AF37" s="5">
        <v>0.59399999999999997</v>
      </c>
      <c r="AG37" s="5">
        <v>0.57999999999999996</v>
      </c>
      <c r="AH37" s="29"/>
      <c r="AI37" s="27">
        <f t="shared" si="21"/>
        <v>0.57853999999999994</v>
      </c>
      <c r="AJ37" s="36">
        <f t="shared" ref="AJ37" si="29">SUM(AJ847,AJ766,AJ685,AJ604,AJ523,AJ442,AJ361,AJ280,AJ199,AJ118)</f>
        <v>0.57853999999999994</v>
      </c>
      <c r="AK37" s="18"/>
      <c r="AL37" s="18">
        <f>AJ37-AJ118</f>
        <v>0.57799999999999996</v>
      </c>
      <c r="AM37" s="18">
        <f>AI37-AJ37</f>
        <v>0</v>
      </c>
    </row>
    <row r="38" spans="1:39" x14ac:dyDescent="0.35">
      <c r="A38" s="4" t="s">
        <v>35</v>
      </c>
      <c r="B38" s="9" t="s">
        <v>36</v>
      </c>
      <c r="C38" s="9" t="s">
        <v>101</v>
      </c>
      <c r="D38" s="9" t="s">
        <v>102</v>
      </c>
      <c r="E38" s="5">
        <v>0.17100000000000001</v>
      </c>
      <c r="F38" s="5">
        <v>0.19800000000000001</v>
      </c>
      <c r="G38" s="5">
        <v>0.187</v>
      </c>
      <c r="H38" s="5">
        <v>0.184</v>
      </c>
      <c r="I38" s="5">
        <v>0.17599999999999999</v>
      </c>
      <c r="J38" s="5">
        <v>0.19900000000000001</v>
      </c>
      <c r="K38" s="5">
        <v>0.16400000000000001</v>
      </c>
      <c r="L38" s="5">
        <v>0.16300000000000001</v>
      </c>
      <c r="M38" s="5">
        <v>0.17899999999999999</v>
      </c>
      <c r="N38" s="5">
        <v>0.187</v>
      </c>
      <c r="O38" s="5">
        <v>0.20100000000000001</v>
      </c>
      <c r="P38" s="5">
        <v>0.214</v>
      </c>
      <c r="Q38" s="5">
        <v>0.22600000000000001</v>
      </c>
      <c r="R38" s="5">
        <v>0.23300000000000001</v>
      </c>
      <c r="S38" s="5">
        <v>0.23200000000000001</v>
      </c>
      <c r="T38" s="5">
        <v>0.25900000000000001</v>
      </c>
      <c r="U38" s="5">
        <v>0.28499999999999998</v>
      </c>
      <c r="V38" s="5">
        <v>0.30399999999999999</v>
      </c>
      <c r="W38" s="5">
        <v>0.69299999999999995</v>
      </c>
      <c r="X38" s="5">
        <v>0.70099999999999996</v>
      </c>
      <c r="Y38" s="5">
        <v>0.65300000000000002</v>
      </c>
      <c r="Z38" s="5">
        <v>0.61599999999999999</v>
      </c>
      <c r="AA38" s="5">
        <v>0.54400000000000004</v>
      </c>
      <c r="AB38" s="5">
        <v>0.497</v>
      </c>
      <c r="AC38" s="5">
        <v>0.48799999999999999</v>
      </c>
      <c r="AD38" s="5">
        <v>0.52</v>
      </c>
      <c r="AE38" s="5">
        <v>0.49399999999999999</v>
      </c>
      <c r="AF38" s="5">
        <v>0.49099999999999999</v>
      </c>
      <c r="AG38" s="5">
        <v>0.46800000000000003</v>
      </c>
      <c r="AH38" s="29"/>
      <c r="AI38" s="27">
        <f t="shared" si="21"/>
        <v>0.37286000000000002</v>
      </c>
      <c r="AJ38" s="36">
        <f t="shared" ref="AJ38" si="30">SUM(AJ848,AJ767,AJ686,AJ605,AJ524,AJ443,AJ362,AJ281,AJ200,AJ119)</f>
        <v>0.37286000000000002</v>
      </c>
      <c r="AK38" s="18"/>
      <c r="AL38" s="18">
        <f>AJ38-AJ119</f>
        <v>0.34100000000000003</v>
      </c>
      <c r="AM38" s="18">
        <f>AI38-AJ38</f>
        <v>0</v>
      </c>
    </row>
    <row r="39" spans="1:39" x14ac:dyDescent="0.35">
      <c r="A39" s="4" t="s">
        <v>35</v>
      </c>
      <c r="B39" s="9" t="s">
        <v>36</v>
      </c>
      <c r="C39" s="9" t="s">
        <v>103</v>
      </c>
      <c r="D39" s="9" t="s">
        <v>104</v>
      </c>
      <c r="E39" s="5">
        <v>5.351</v>
      </c>
      <c r="F39" s="5">
        <v>5.577</v>
      </c>
      <c r="G39" s="5">
        <v>6.2450000000000001</v>
      </c>
      <c r="H39" s="5">
        <v>6.6059999999999999</v>
      </c>
      <c r="I39" s="5">
        <v>6.9029999999999996</v>
      </c>
      <c r="J39" s="5">
        <v>8.1059999999999999</v>
      </c>
      <c r="K39" s="5">
        <v>8.7200000000000006</v>
      </c>
      <c r="L39" s="5">
        <v>9.4870000000000001</v>
      </c>
      <c r="M39" s="5">
        <v>10.51</v>
      </c>
      <c r="N39" s="5">
        <v>11.555</v>
      </c>
      <c r="O39" s="5">
        <v>12.526999999999999</v>
      </c>
      <c r="P39" s="5">
        <v>13.353</v>
      </c>
      <c r="Q39" s="5">
        <v>14.031000000000001</v>
      </c>
      <c r="R39" s="5">
        <v>14.756</v>
      </c>
      <c r="S39" s="5">
        <v>15.96</v>
      </c>
      <c r="T39" s="5">
        <v>16.716000000000001</v>
      </c>
      <c r="U39" s="5">
        <v>17.709</v>
      </c>
      <c r="V39" s="5">
        <v>17.827000000000002</v>
      </c>
      <c r="W39" s="5">
        <v>18.128</v>
      </c>
      <c r="X39" s="5">
        <v>18.456</v>
      </c>
      <c r="Y39" s="5">
        <v>18.259</v>
      </c>
      <c r="Z39" s="5">
        <v>17.544</v>
      </c>
      <c r="AA39" s="5">
        <v>18.068000000000001</v>
      </c>
      <c r="AB39" s="5">
        <v>19.213999999999999</v>
      </c>
      <c r="AC39" s="5">
        <v>19.984999999999999</v>
      </c>
      <c r="AD39" s="5">
        <v>19.788</v>
      </c>
      <c r="AE39" s="5">
        <v>21.241</v>
      </c>
      <c r="AF39" s="5">
        <v>23.209</v>
      </c>
      <c r="AG39" s="5">
        <v>24.498999999999999</v>
      </c>
      <c r="AH39" s="35"/>
      <c r="AI39" s="24">
        <f>SUM(AI40:AI45)</f>
        <v>0</v>
      </c>
      <c r="AJ39" s="25">
        <f>SUM(AJ40:AJ45)</f>
        <v>0</v>
      </c>
      <c r="AK39" s="19"/>
      <c r="AL39" s="19">
        <f>AJ39-AJ120</f>
        <v>0</v>
      </c>
      <c r="AM39" s="19">
        <f>AI39-AJ39</f>
        <v>0</v>
      </c>
    </row>
    <row r="40" spans="1:39" x14ac:dyDescent="0.35">
      <c r="A40" s="4" t="s">
        <v>35</v>
      </c>
      <c r="B40" s="9" t="s">
        <v>36</v>
      </c>
      <c r="C40" s="9" t="s">
        <v>105</v>
      </c>
      <c r="D40" s="9" t="s">
        <v>106</v>
      </c>
      <c r="E40" s="5">
        <v>3.0209999999999999</v>
      </c>
      <c r="F40" s="5">
        <v>3.2530000000000001</v>
      </c>
      <c r="G40" s="5">
        <v>3.7320000000000002</v>
      </c>
      <c r="H40" s="5">
        <v>3.9550000000000001</v>
      </c>
      <c r="I40" s="5">
        <v>4.0030000000000001</v>
      </c>
      <c r="J40" s="5">
        <v>4.6139999999999999</v>
      </c>
      <c r="K40" s="5">
        <v>4.7089999999999996</v>
      </c>
      <c r="L40" s="5">
        <v>5.4189999999999996</v>
      </c>
      <c r="M40" s="5">
        <v>6.2249999999999996</v>
      </c>
      <c r="N40" s="5">
        <v>6.7629999999999999</v>
      </c>
      <c r="O40" s="5">
        <v>7.1130000000000004</v>
      </c>
      <c r="P40" s="5">
        <v>7.5819999999999999</v>
      </c>
      <c r="Q40" s="5">
        <v>7.8479999999999999</v>
      </c>
      <c r="R40" s="5">
        <v>8.2520000000000007</v>
      </c>
      <c r="S40" s="5">
        <v>8.8550000000000004</v>
      </c>
      <c r="T40" s="5">
        <v>9.5660000000000007</v>
      </c>
      <c r="U40" s="5">
        <v>10.183999999999999</v>
      </c>
      <c r="V40" s="5">
        <v>10.528</v>
      </c>
      <c r="W40" s="5">
        <v>10.762</v>
      </c>
      <c r="X40" s="5">
        <v>11.173999999999999</v>
      </c>
      <c r="Y40" s="5">
        <v>11.144</v>
      </c>
      <c r="Z40" s="5">
        <v>10.855</v>
      </c>
      <c r="AA40" s="5">
        <v>11.112</v>
      </c>
      <c r="AB40" s="5">
        <v>11.621</v>
      </c>
      <c r="AC40" s="5">
        <v>12.026</v>
      </c>
      <c r="AD40" s="5">
        <v>11.976000000000001</v>
      </c>
      <c r="AE40" s="5">
        <v>12.904</v>
      </c>
      <c r="AF40" s="5">
        <v>13.948</v>
      </c>
      <c r="AG40" s="5">
        <v>14.984</v>
      </c>
      <c r="AH40" s="29" t="s">
        <v>369</v>
      </c>
      <c r="AI40" s="27">
        <f t="shared" ref="AI40:AI45" si="31">SUM(AI850,AI769,AI688,AI607,AI526,AI445,AI364,AI283,AI202,AI121)</f>
        <v>0</v>
      </c>
      <c r="AJ40" s="36">
        <f t="shared" ref="AJ40" si="32">SUM(AJ850,AJ769,AJ688,AJ607,AJ526,AJ445,AJ364,AJ283,AJ202,AJ121)</f>
        <v>0</v>
      </c>
      <c r="AK40" s="18"/>
      <c r="AL40" s="18"/>
      <c r="AM40" s="18"/>
    </row>
    <row r="41" spans="1:39" x14ac:dyDescent="0.35">
      <c r="A41" s="4" t="s">
        <v>35</v>
      </c>
      <c r="B41" s="9" t="s">
        <v>36</v>
      </c>
      <c r="C41" s="9" t="s">
        <v>107</v>
      </c>
      <c r="D41" s="9" t="s">
        <v>108</v>
      </c>
      <c r="E41" s="5">
        <v>1.58</v>
      </c>
      <c r="F41" s="5">
        <v>1.518</v>
      </c>
      <c r="G41" s="5">
        <v>1.665</v>
      </c>
      <c r="H41" s="5">
        <v>1.78</v>
      </c>
      <c r="I41" s="5">
        <v>2.0019999999999998</v>
      </c>
      <c r="J41" s="5">
        <v>2.3290000000000002</v>
      </c>
      <c r="K41" s="5">
        <v>2.5150000000000001</v>
      </c>
      <c r="L41" s="5">
        <v>2.5569999999999999</v>
      </c>
      <c r="M41" s="5">
        <v>2.7370000000000001</v>
      </c>
      <c r="N41" s="5">
        <v>3.0619999999999998</v>
      </c>
      <c r="O41" s="5">
        <v>3.512</v>
      </c>
      <c r="P41" s="5">
        <v>3.6560000000000001</v>
      </c>
      <c r="Q41" s="5">
        <v>3.91</v>
      </c>
      <c r="R41" s="5">
        <v>4.1589999999999998</v>
      </c>
      <c r="S41" s="5">
        <v>4.3979999999999997</v>
      </c>
      <c r="T41" s="5">
        <v>4.2770000000000001</v>
      </c>
      <c r="U41" s="5">
        <v>4.359</v>
      </c>
      <c r="V41" s="5">
        <v>4.3179999999999996</v>
      </c>
      <c r="W41" s="5">
        <v>4.18</v>
      </c>
      <c r="X41" s="5">
        <v>4.0069999999999997</v>
      </c>
      <c r="Y41" s="5">
        <v>3.8820000000000001</v>
      </c>
      <c r="Z41" s="5">
        <v>3.7189999999999999</v>
      </c>
      <c r="AA41" s="5">
        <v>3.8690000000000002</v>
      </c>
      <c r="AB41" s="5">
        <v>4.1029999999999998</v>
      </c>
      <c r="AC41" s="5">
        <v>4.423</v>
      </c>
      <c r="AD41" s="5">
        <v>4.1180000000000003</v>
      </c>
      <c r="AE41" s="5">
        <v>4.3780000000000001</v>
      </c>
      <c r="AF41" s="5">
        <v>4.8070000000000004</v>
      </c>
      <c r="AG41" s="5">
        <v>5.0309999999999997</v>
      </c>
      <c r="AH41" s="29" t="s">
        <v>369</v>
      </c>
      <c r="AI41" s="27">
        <f t="shared" si="31"/>
        <v>0</v>
      </c>
      <c r="AJ41" s="36">
        <f t="shared" ref="AJ41" si="33">SUM(AJ851,AJ770,AJ689,AJ608,AJ527,AJ446,AJ365,AJ284,AJ203,AJ122)</f>
        <v>0</v>
      </c>
      <c r="AK41" s="18"/>
      <c r="AL41" s="18"/>
      <c r="AM41" s="18"/>
    </row>
    <row r="42" spans="1:39" x14ac:dyDescent="0.35">
      <c r="A42" s="4" t="s">
        <v>35</v>
      </c>
      <c r="B42" s="9" t="s">
        <v>36</v>
      </c>
      <c r="C42" s="9" t="s">
        <v>109</v>
      </c>
      <c r="D42" s="9" t="s">
        <v>110</v>
      </c>
      <c r="E42" s="5">
        <v>0.35199999999999998</v>
      </c>
      <c r="F42" s="5">
        <v>0.38800000000000001</v>
      </c>
      <c r="G42" s="5">
        <v>0.36899999999999999</v>
      </c>
      <c r="H42" s="5">
        <v>0.38</v>
      </c>
      <c r="I42" s="5">
        <v>0.36799999999999999</v>
      </c>
      <c r="J42" s="5">
        <v>0.53700000000000003</v>
      </c>
      <c r="K42" s="5">
        <v>0.78800000000000003</v>
      </c>
      <c r="L42" s="5">
        <v>0.80300000000000005</v>
      </c>
      <c r="M42" s="5">
        <v>0.73699999999999999</v>
      </c>
      <c r="N42" s="5">
        <v>0.83199999999999996</v>
      </c>
      <c r="O42" s="5">
        <v>0.92700000000000005</v>
      </c>
      <c r="P42" s="5">
        <v>1.056</v>
      </c>
      <c r="Q42" s="5">
        <v>1.1379999999999999</v>
      </c>
      <c r="R42" s="5">
        <v>1.181</v>
      </c>
      <c r="S42" s="5">
        <v>1.466</v>
      </c>
      <c r="T42" s="5">
        <v>1.5449999999999999</v>
      </c>
      <c r="U42" s="5">
        <v>1.677</v>
      </c>
      <c r="V42" s="5">
        <v>1.423</v>
      </c>
      <c r="W42" s="5">
        <v>1.5449999999999999</v>
      </c>
      <c r="X42" s="5">
        <v>1.645</v>
      </c>
      <c r="Y42" s="5">
        <v>1.6160000000000001</v>
      </c>
      <c r="Z42" s="5">
        <v>1.51</v>
      </c>
      <c r="AA42" s="5">
        <v>1.526</v>
      </c>
      <c r="AB42" s="5">
        <v>1.756</v>
      </c>
      <c r="AC42" s="5">
        <v>1.661</v>
      </c>
      <c r="AD42" s="5">
        <v>1.758</v>
      </c>
      <c r="AE42" s="5">
        <v>1.8149999999999999</v>
      </c>
      <c r="AF42" s="5">
        <v>1.94</v>
      </c>
      <c r="AG42" s="5">
        <v>2.1509999999999998</v>
      </c>
      <c r="AH42" s="29" t="s">
        <v>369</v>
      </c>
      <c r="AI42" s="27">
        <f t="shared" si="31"/>
        <v>0</v>
      </c>
      <c r="AJ42" s="36">
        <f t="shared" ref="AJ42" si="34">SUM(AJ852,AJ771,AJ690,AJ609,AJ528,AJ447,AJ366,AJ285,AJ204,AJ123)</f>
        <v>0</v>
      </c>
      <c r="AK42" s="18"/>
      <c r="AL42" s="18"/>
      <c r="AM42" s="18"/>
    </row>
    <row r="43" spans="1:39" x14ac:dyDescent="0.35">
      <c r="A43" s="4" t="s">
        <v>35</v>
      </c>
      <c r="B43" s="9" t="s">
        <v>36</v>
      </c>
      <c r="C43" s="9" t="s">
        <v>111</v>
      </c>
      <c r="D43" s="9" t="s">
        <v>112</v>
      </c>
      <c r="E43" s="5">
        <v>0.30099999999999999</v>
      </c>
      <c r="F43" s="5">
        <v>0.316</v>
      </c>
      <c r="G43" s="5">
        <v>0.371</v>
      </c>
      <c r="H43" s="5">
        <v>0.38400000000000001</v>
      </c>
      <c r="I43" s="5">
        <v>0.40500000000000003</v>
      </c>
      <c r="J43" s="5">
        <v>0.48199999999999998</v>
      </c>
      <c r="K43" s="5">
        <v>0.53300000000000003</v>
      </c>
      <c r="L43" s="5">
        <v>0.54800000000000004</v>
      </c>
      <c r="M43" s="5">
        <v>0.60199999999999998</v>
      </c>
      <c r="N43" s="5">
        <v>0.67300000000000004</v>
      </c>
      <c r="O43" s="5">
        <v>0.73</v>
      </c>
      <c r="P43" s="5">
        <v>0.78500000000000003</v>
      </c>
      <c r="Q43" s="5">
        <v>0.85199999999999998</v>
      </c>
      <c r="R43" s="5">
        <v>0.86899999999999999</v>
      </c>
      <c r="S43" s="5">
        <v>0.92900000000000005</v>
      </c>
      <c r="T43" s="5">
        <v>1.0049999999999999</v>
      </c>
      <c r="U43" s="5">
        <v>1.153</v>
      </c>
      <c r="V43" s="5">
        <v>1.2050000000000001</v>
      </c>
      <c r="W43" s="5">
        <v>1.264</v>
      </c>
      <c r="X43" s="5">
        <v>1.26</v>
      </c>
      <c r="Y43" s="5">
        <v>1.2529999999999999</v>
      </c>
      <c r="Z43" s="5">
        <v>1.0820000000000001</v>
      </c>
      <c r="AA43" s="5">
        <v>1.1359999999999999</v>
      </c>
      <c r="AB43" s="5">
        <v>1.264</v>
      </c>
      <c r="AC43" s="5">
        <v>1.3640000000000001</v>
      </c>
      <c r="AD43" s="5">
        <v>1.3640000000000001</v>
      </c>
      <c r="AE43" s="5">
        <v>1.4370000000000001</v>
      </c>
      <c r="AF43" s="5">
        <v>1.464</v>
      </c>
      <c r="AG43" s="5">
        <v>1.3340000000000001</v>
      </c>
      <c r="AH43" s="29" t="s">
        <v>369</v>
      </c>
      <c r="AI43" s="27">
        <f t="shared" si="31"/>
        <v>0</v>
      </c>
      <c r="AJ43" s="36">
        <f t="shared" ref="AJ43" si="35">SUM(AJ853,AJ772,AJ691,AJ610,AJ529,AJ448,AJ367,AJ286,AJ205,AJ124)</f>
        <v>0</v>
      </c>
      <c r="AK43" s="18"/>
      <c r="AL43" s="18"/>
      <c r="AM43" s="18"/>
    </row>
    <row r="44" spans="1:39" x14ac:dyDescent="0.35">
      <c r="A44" s="4" t="s">
        <v>35</v>
      </c>
      <c r="B44" s="9" t="s">
        <v>36</v>
      </c>
      <c r="C44" s="9" t="s">
        <v>113</v>
      </c>
      <c r="D44" s="9" t="s">
        <v>114</v>
      </c>
      <c r="E44" s="5">
        <v>1E-3</v>
      </c>
      <c r="F44" s="5">
        <v>1E-3</v>
      </c>
      <c r="G44" s="5">
        <v>1E-3</v>
      </c>
      <c r="H44" s="5">
        <v>1E-3</v>
      </c>
      <c r="I44" s="5">
        <v>1E-3</v>
      </c>
      <c r="J44" s="5">
        <v>2E-3</v>
      </c>
      <c r="K44" s="5">
        <v>2E-3</v>
      </c>
      <c r="L44" s="5">
        <v>3.0000000000000001E-3</v>
      </c>
      <c r="M44" s="5">
        <v>2E-3</v>
      </c>
      <c r="N44" s="5">
        <v>3.0000000000000001E-3</v>
      </c>
      <c r="O44" s="5">
        <v>3.0000000000000001E-3</v>
      </c>
      <c r="P44" s="5">
        <v>3.0000000000000001E-3</v>
      </c>
      <c r="Q44" s="5">
        <v>3.0000000000000001E-3</v>
      </c>
      <c r="R44" s="5">
        <v>3.0000000000000001E-3</v>
      </c>
      <c r="S44" s="5">
        <v>3.0000000000000001E-3</v>
      </c>
      <c r="T44" s="5">
        <v>0</v>
      </c>
      <c r="U44" s="5">
        <v>1E-3</v>
      </c>
      <c r="V44" s="5">
        <v>0</v>
      </c>
      <c r="W44" s="5">
        <v>2E-3</v>
      </c>
      <c r="X44" s="5">
        <v>6.0000000000000001E-3</v>
      </c>
      <c r="Y44" s="5">
        <v>1.4E-2</v>
      </c>
      <c r="Z44" s="5">
        <v>5.1999999999999998E-2</v>
      </c>
      <c r="AA44" s="5">
        <v>7.0000000000000007E-2</v>
      </c>
      <c r="AB44" s="5">
        <v>0.108</v>
      </c>
      <c r="AC44" s="5">
        <v>0.14499999999999999</v>
      </c>
      <c r="AD44" s="5">
        <v>0.187</v>
      </c>
      <c r="AE44" s="5">
        <v>0.30299999999999999</v>
      </c>
      <c r="AF44" s="5">
        <v>0.65700000000000003</v>
      </c>
      <c r="AG44" s="5">
        <v>0.68799999999999994</v>
      </c>
      <c r="AH44" s="29" t="s">
        <v>369</v>
      </c>
      <c r="AI44" s="27">
        <f t="shared" si="31"/>
        <v>0</v>
      </c>
      <c r="AJ44" s="36">
        <f t="shared" ref="AJ44" si="36">SUM(AJ854,AJ773,AJ692,AJ611,AJ530,AJ449,AJ368,AJ287,AJ206,AJ125)</f>
        <v>0</v>
      </c>
      <c r="AK44" s="18"/>
      <c r="AL44" s="18"/>
      <c r="AM44" s="18"/>
    </row>
    <row r="45" spans="1:39" x14ac:dyDescent="0.35">
      <c r="A45" s="4" t="s">
        <v>35</v>
      </c>
      <c r="B45" s="9" t="s">
        <v>36</v>
      </c>
      <c r="C45" s="9" t="s">
        <v>115</v>
      </c>
      <c r="D45" s="9" t="s">
        <v>116</v>
      </c>
      <c r="E45" s="5">
        <v>9.6000000000000002E-2</v>
      </c>
      <c r="F45" s="5">
        <v>0.1</v>
      </c>
      <c r="G45" s="5">
        <v>0.108</v>
      </c>
      <c r="H45" s="5">
        <v>0.108</v>
      </c>
      <c r="I45" s="5">
        <v>0.125</v>
      </c>
      <c r="J45" s="5">
        <v>0.14299999999999999</v>
      </c>
      <c r="K45" s="5">
        <v>0.17399999999999999</v>
      </c>
      <c r="L45" s="5">
        <v>0.156</v>
      </c>
      <c r="M45" s="5">
        <v>0.20799999999999999</v>
      </c>
      <c r="N45" s="5">
        <v>0.221</v>
      </c>
      <c r="O45" s="5">
        <v>0.24299999999999999</v>
      </c>
      <c r="P45" s="5">
        <v>0.27100000000000002</v>
      </c>
      <c r="Q45" s="5">
        <v>0.28000000000000003</v>
      </c>
      <c r="R45" s="5">
        <v>0.29199999999999998</v>
      </c>
      <c r="S45" s="5">
        <v>0.31</v>
      </c>
      <c r="T45" s="5">
        <v>0.32300000000000001</v>
      </c>
      <c r="U45" s="5">
        <v>0.33500000000000002</v>
      </c>
      <c r="V45" s="5">
        <v>0.35299999999999998</v>
      </c>
      <c r="W45" s="5">
        <v>0.376</v>
      </c>
      <c r="X45" s="5">
        <v>0.36399999999999999</v>
      </c>
      <c r="Y45" s="5">
        <v>0.35099999999999998</v>
      </c>
      <c r="Z45" s="5">
        <v>0.32700000000000001</v>
      </c>
      <c r="AA45" s="5">
        <v>0.35599999999999998</v>
      </c>
      <c r="AB45" s="5">
        <v>0.36199999999999999</v>
      </c>
      <c r="AC45" s="5">
        <v>0.36599999999999999</v>
      </c>
      <c r="AD45" s="5">
        <v>0.38500000000000001</v>
      </c>
      <c r="AE45" s="5">
        <v>0.40400000000000003</v>
      </c>
      <c r="AF45" s="5">
        <v>0.39300000000000002</v>
      </c>
      <c r="AG45" s="5">
        <v>0.311</v>
      </c>
      <c r="AH45" s="29" t="s">
        <v>369</v>
      </c>
      <c r="AI45" s="27">
        <f t="shared" si="31"/>
        <v>0</v>
      </c>
      <c r="AJ45" s="36">
        <f t="shared" ref="AJ45" si="37">SUM(AJ855,AJ774,AJ693,AJ612,AJ531,AJ450,AJ369,AJ288,AJ207,AJ126)</f>
        <v>0</v>
      </c>
      <c r="AK45" s="18"/>
      <c r="AL45" s="18"/>
      <c r="AM45" s="18"/>
    </row>
    <row r="46" spans="1:39" x14ac:dyDescent="0.35">
      <c r="A46" s="4" t="s">
        <v>35</v>
      </c>
      <c r="B46" s="9" t="s">
        <v>36</v>
      </c>
      <c r="C46" s="9" t="s">
        <v>117</v>
      </c>
      <c r="D46" s="9" t="s">
        <v>118</v>
      </c>
      <c r="E46" s="5">
        <v>7.923</v>
      </c>
      <c r="F46" s="5">
        <v>8.1679999999999993</v>
      </c>
      <c r="G46" s="5">
        <v>8.3770000000000007</v>
      </c>
      <c r="H46" s="5">
        <v>8.2739999999999991</v>
      </c>
      <c r="I46" s="5">
        <v>9.3460000000000001</v>
      </c>
      <c r="J46" s="5">
        <v>10.88</v>
      </c>
      <c r="K46" s="5">
        <v>12.172000000000001</v>
      </c>
      <c r="L46" s="5">
        <v>14.24</v>
      </c>
      <c r="M46" s="5">
        <v>14.952</v>
      </c>
      <c r="N46" s="5">
        <v>16.126999999999999</v>
      </c>
      <c r="O46" s="5">
        <v>16.335000000000001</v>
      </c>
      <c r="P46" s="5">
        <v>17.178000000000001</v>
      </c>
      <c r="Q46" s="5">
        <v>18.704000000000001</v>
      </c>
      <c r="R46" s="5">
        <v>19.692</v>
      </c>
      <c r="S46" s="5">
        <v>20.632000000000001</v>
      </c>
      <c r="T46" s="5">
        <v>19.745000000000001</v>
      </c>
      <c r="U46" s="5">
        <v>20.215</v>
      </c>
      <c r="V46" s="5">
        <v>19.507999999999999</v>
      </c>
      <c r="W46" s="5">
        <v>20.574999999999999</v>
      </c>
      <c r="X46" s="5">
        <v>19.739999999999998</v>
      </c>
      <c r="Y46" s="5">
        <v>18.960999999999999</v>
      </c>
      <c r="Z46" s="5">
        <v>18.838000000000001</v>
      </c>
      <c r="AA46" s="5">
        <v>18.949000000000002</v>
      </c>
      <c r="AB46" s="5">
        <v>19.664999999999999</v>
      </c>
      <c r="AC46" s="5">
        <v>21.760999999999999</v>
      </c>
      <c r="AD46" s="5">
        <v>20.111000000000001</v>
      </c>
      <c r="AE46" s="5">
        <v>22.204999999999998</v>
      </c>
      <c r="AF46" s="5">
        <v>24.911999999999999</v>
      </c>
      <c r="AG46" s="5">
        <v>29.332999999999998</v>
      </c>
      <c r="AH46" s="35"/>
      <c r="AI46" s="24">
        <f>SUM(AI47:AI52)</f>
        <v>5.7576999999999998</v>
      </c>
      <c r="AJ46" s="25">
        <f>SUM(AJ47:AJ52)</f>
        <v>2.2270333333333334</v>
      </c>
      <c r="AK46" s="19"/>
      <c r="AL46" s="19">
        <f>AJ46-AJ127</f>
        <v>1.7653333333333334</v>
      </c>
      <c r="AM46" s="19">
        <f>AI46-AJ46</f>
        <v>3.5306666666666664</v>
      </c>
    </row>
    <row r="47" spans="1:39" x14ac:dyDescent="0.35">
      <c r="A47" s="4" t="s">
        <v>35</v>
      </c>
      <c r="B47" s="9" t="s">
        <v>36</v>
      </c>
      <c r="C47" s="9" t="s">
        <v>119</v>
      </c>
      <c r="D47" s="9" t="s">
        <v>120</v>
      </c>
      <c r="E47" s="5">
        <v>1.135</v>
      </c>
      <c r="F47" s="5">
        <v>1.222</v>
      </c>
      <c r="G47" s="5">
        <v>0.93700000000000006</v>
      </c>
      <c r="H47" s="5">
        <v>0.90600000000000003</v>
      </c>
      <c r="I47" s="5">
        <v>0.92900000000000005</v>
      </c>
      <c r="J47" s="5">
        <v>1.1080000000000001</v>
      </c>
      <c r="K47" s="5">
        <v>1.34</v>
      </c>
      <c r="L47" s="5">
        <v>1.8720000000000001</v>
      </c>
      <c r="M47" s="5">
        <v>1.8779999999999999</v>
      </c>
      <c r="N47" s="5">
        <v>2.008</v>
      </c>
      <c r="O47" s="5">
        <v>1.88</v>
      </c>
      <c r="P47" s="5">
        <v>1.81</v>
      </c>
      <c r="Q47" s="5">
        <v>2.032</v>
      </c>
      <c r="R47" s="5">
        <v>2.0920000000000001</v>
      </c>
      <c r="S47" s="5">
        <v>2.2450000000000001</v>
      </c>
      <c r="T47" s="5">
        <v>2.3719999999999999</v>
      </c>
      <c r="U47" s="5">
        <v>2.048</v>
      </c>
      <c r="V47" s="5">
        <v>2.0760000000000001</v>
      </c>
      <c r="W47" s="5">
        <v>2.3119999999999998</v>
      </c>
      <c r="X47" s="5">
        <v>2.0990000000000002</v>
      </c>
      <c r="Y47" s="5">
        <v>2.331</v>
      </c>
      <c r="Z47" s="5">
        <v>2.52</v>
      </c>
      <c r="AA47" s="5">
        <v>2.2599999999999998</v>
      </c>
      <c r="AB47" s="5">
        <v>2.4420000000000002</v>
      </c>
      <c r="AC47" s="5">
        <v>2.3860000000000001</v>
      </c>
      <c r="AD47" s="5">
        <v>2.1779999999999999</v>
      </c>
      <c r="AE47" s="5">
        <v>2.69</v>
      </c>
      <c r="AF47" s="5">
        <v>3.3969999999999998</v>
      </c>
      <c r="AG47" s="5">
        <v>5.4349999999999996</v>
      </c>
      <c r="AH47" s="29"/>
      <c r="AI47" s="27">
        <f t="shared" ref="AI47:AI52" si="38">SUM(AI857,AI776,AI695,AI614,AI533,AI452,AI371,AI290,AI209,AI128)</f>
        <v>4.3088800000000003</v>
      </c>
      <c r="AJ47" s="36">
        <f t="shared" ref="AJ47" si="39">SUM(AJ857,AJ776,AJ695,AJ614,AJ533,AJ452,AJ371,AJ290,AJ209,AJ128)</f>
        <v>1.6962133333333334</v>
      </c>
      <c r="AK47" s="18"/>
      <c r="AL47" s="18">
        <f>AJ47-AJ128</f>
        <v>1.3063333333333333</v>
      </c>
      <c r="AM47" s="18">
        <f>AI47-AJ47</f>
        <v>2.6126666666666667</v>
      </c>
    </row>
    <row r="48" spans="1:39" x14ac:dyDescent="0.35">
      <c r="A48" s="4" t="s">
        <v>35</v>
      </c>
      <c r="B48" s="9" t="s">
        <v>36</v>
      </c>
      <c r="C48" s="9" t="s">
        <v>121</v>
      </c>
      <c r="D48" s="9" t="s">
        <v>122</v>
      </c>
      <c r="E48" s="5">
        <v>4.7869999999999999</v>
      </c>
      <c r="F48" s="5">
        <v>4.97</v>
      </c>
      <c r="G48" s="5">
        <v>5.3940000000000001</v>
      </c>
      <c r="H48" s="5">
        <v>5.3550000000000004</v>
      </c>
      <c r="I48" s="5">
        <v>6.0259999999999998</v>
      </c>
      <c r="J48" s="5">
        <v>6.9909999999999997</v>
      </c>
      <c r="K48" s="5">
        <v>7.742</v>
      </c>
      <c r="L48" s="5">
        <v>9.0340000000000007</v>
      </c>
      <c r="M48" s="5">
        <v>9.6539999999999999</v>
      </c>
      <c r="N48" s="5">
        <v>10.48</v>
      </c>
      <c r="O48" s="5">
        <v>10.659000000000001</v>
      </c>
      <c r="P48" s="5">
        <v>11.23</v>
      </c>
      <c r="Q48" s="5">
        <v>12.285</v>
      </c>
      <c r="R48" s="5">
        <v>13.053000000000001</v>
      </c>
      <c r="S48" s="5">
        <v>13.73</v>
      </c>
      <c r="T48" s="5">
        <v>13.090999999999999</v>
      </c>
      <c r="U48" s="5">
        <v>14.098000000000001</v>
      </c>
      <c r="V48" s="5">
        <v>13.657999999999999</v>
      </c>
      <c r="W48" s="5">
        <v>14.287000000000001</v>
      </c>
      <c r="X48" s="5">
        <v>13.7</v>
      </c>
      <c r="Y48" s="5">
        <v>12.706</v>
      </c>
      <c r="Z48" s="5">
        <v>12.382999999999999</v>
      </c>
      <c r="AA48" s="5">
        <v>12.609</v>
      </c>
      <c r="AB48" s="5">
        <v>12.952</v>
      </c>
      <c r="AC48" s="5">
        <v>14.843</v>
      </c>
      <c r="AD48" s="5">
        <v>13.612</v>
      </c>
      <c r="AE48" s="5">
        <v>14.613</v>
      </c>
      <c r="AF48" s="5">
        <v>15.95</v>
      </c>
      <c r="AG48" s="5">
        <v>17.475000000000001</v>
      </c>
      <c r="AH48" s="29" t="s">
        <v>369</v>
      </c>
      <c r="AI48" s="27">
        <f t="shared" si="38"/>
        <v>0</v>
      </c>
      <c r="AJ48" s="36">
        <f t="shared" ref="AJ48" si="40">SUM(AJ858,AJ777,AJ696,AJ615,AJ534,AJ453,AJ372,AJ291,AJ210,AJ129)</f>
        <v>0</v>
      </c>
      <c r="AK48" s="18"/>
      <c r="AL48" s="18"/>
      <c r="AM48" s="18"/>
    </row>
    <row r="49" spans="1:39" x14ac:dyDescent="0.35">
      <c r="A49" s="4" t="s">
        <v>35</v>
      </c>
      <c r="B49" s="9" t="s">
        <v>36</v>
      </c>
      <c r="C49" s="9" t="s">
        <v>123</v>
      </c>
      <c r="D49" s="9" t="s">
        <v>124</v>
      </c>
      <c r="E49" s="5">
        <v>1.0269999999999999</v>
      </c>
      <c r="F49" s="5">
        <v>0.98199999999999998</v>
      </c>
      <c r="G49" s="5">
        <v>1.02</v>
      </c>
      <c r="H49" s="5">
        <v>1.014</v>
      </c>
      <c r="I49" s="5">
        <v>1.2569999999999999</v>
      </c>
      <c r="J49" s="5">
        <v>1.5069999999999999</v>
      </c>
      <c r="K49" s="5">
        <v>1.702</v>
      </c>
      <c r="L49" s="5">
        <v>1.821</v>
      </c>
      <c r="M49" s="5">
        <v>1.839</v>
      </c>
      <c r="N49" s="5">
        <v>1.964</v>
      </c>
      <c r="O49" s="5">
        <v>2.0649999999999999</v>
      </c>
      <c r="P49" s="5">
        <v>2.266</v>
      </c>
      <c r="Q49" s="5">
        <v>2.423</v>
      </c>
      <c r="R49" s="5">
        <v>2.5209999999999999</v>
      </c>
      <c r="S49" s="5">
        <v>2.5230000000000001</v>
      </c>
      <c r="T49" s="5">
        <v>2.4830000000000001</v>
      </c>
      <c r="U49" s="5">
        <v>2.4249999999999998</v>
      </c>
      <c r="V49" s="5">
        <v>2.2010000000000001</v>
      </c>
      <c r="W49" s="5">
        <v>2.3679999999999999</v>
      </c>
      <c r="X49" s="5">
        <v>2.33</v>
      </c>
      <c r="Y49" s="5">
        <v>2.3260000000000001</v>
      </c>
      <c r="Z49" s="5">
        <v>2.2240000000000002</v>
      </c>
      <c r="AA49" s="5">
        <v>2.3319999999999999</v>
      </c>
      <c r="AB49" s="5">
        <v>2.42</v>
      </c>
      <c r="AC49" s="5">
        <v>2.6309999999999998</v>
      </c>
      <c r="AD49" s="5">
        <v>2.4780000000000002</v>
      </c>
      <c r="AE49" s="5">
        <v>2.66</v>
      </c>
      <c r="AF49" s="5">
        <v>2.8479999999999999</v>
      </c>
      <c r="AG49" s="5">
        <v>2.9670000000000001</v>
      </c>
      <c r="AH49" s="29" t="s">
        <v>369</v>
      </c>
      <c r="AI49" s="27">
        <f t="shared" si="38"/>
        <v>0</v>
      </c>
      <c r="AJ49" s="36">
        <f t="shared" ref="AJ49" si="41">SUM(AJ859,AJ778,AJ697,AJ616,AJ535,AJ454,AJ373,AJ292,AJ211,AJ130)</f>
        <v>0</v>
      </c>
      <c r="AK49" s="18"/>
      <c r="AL49" s="18"/>
      <c r="AM49" s="18"/>
    </row>
    <row r="50" spans="1:39" x14ac:dyDescent="0.35">
      <c r="A50" s="4" t="s">
        <v>35</v>
      </c>
      <c r="B50" s="9" t="s">
        <v>36</v>
      </c>
      <c r="C50" s="9" t="s">
        <v>125</v>
      </c>
      <c r="D50" s="9" t="s">
        <v>126</v>
      </c>
      <c r="E50" s="5">
        <v>0.56699999999999995</v>
      </c>
      <c r="F50" s="5">
        <v>0.57299999999999995</v>
      </c>
      <c r="G50" s="5">
        <v>0.61</v>
      </c>
      <c r="H50" s="5">
        <v>0.56599999999999995</v>
      </c>
      <c r="I50" s="5">
        <v>0.69799999999999995</v>
      </c>
      <c r="J50" s="5">
        <v>0.82799999999999996</v>
      </c>
      <c r="K50" s="5">
        <v>0.89300000000000002</v>
      </c>
      <c r="L50" s="5">
        <v>0.96299999999999997</v>
      </c>
      <c r="M50" s="5">
        <v>1.006</v>
      </c>
      <c r="N50" s="5">
        <v>1.081</v>
      </c>
      <c r="O50" s="5">
        <v>1.0880000000000001</v>
      </c>
      <c r="P50" s="5">
        <v>1.2030000000000001</v>
      </c>
      <c r="Q50" s="5">
        <v>1.256</v>
      </c>
      <c r="R50" s="5">
        <v>1.296</v>
      </c>
      <c r="S50" s="5">
        <v>1.3129999999999999</v>
      </c>
      <c r="T50" s="5">
        <v>1.3640000000000001</v>
      </c>
      <c r="U50" s="5">
        <v>1.446</v>
      </c>
      <c r="V50" s="5">
        <v>1.3879999999999999</v>
      </c>
      <c r="W50" s="5">
        <v>1.421</v>
      </c>
      <c r="X50" s="5">
        <v>1.4279999999999999</v>
      </c>
      <c r="Y50" s="5">
        <v>1.4039999999999999</v>
      </c>
      <c r="Z50" s="5">
        <v>1.36</v>
      </c>
      <c r="AA50" s="5">
        <v>1.419</v>
      </c>
      <c r="AB50" s="5">
        <v>1.496</v>
      </c>
      <c r="AC50" s="5">
        <v>1.5369999999999999</v>
      </c>
      <c r="AD50" s="5">
        <v>1.4730000000000001</v>
      </c>
      <c r="AE50" s="5">
        <v>1.5</v>
      </c>
      <c r="AF50" s="5">
        <v>1.619</v>
      </c>
      <c r="AG50" s="5">
        <v>1.7909999999999999</v>
      </c>
      <c r="AH50" s="29" t="s">
        <v>369</v>
      </c>
      <c r="AI50" s="27">
        <f t="shared" si="38"/>
        <v>0</v>
      </c>
      <c r="AJ50" s="36">
        <f t="shared" ref="AJ50" si="42">SUM(AJ860,AJ779,AJ698,AJ617,AJ536,AJ455,AJ374,AJ293,AJ212,AJ131)</f>
        <v>0</v>
      </c>
      <c r="AK50" s="18"/>
      <c r="AL50" s="18"/>
      <c r="AM50" s="18"/>
    </row>
    <row r="51" spans="1:39" x14ac:dyDescent="0.35">
      <c r="A51" s="4" t="s">
        <v>35</v>
      </c>
      <c r="B51" s="9" t="s">
        <v>36</v>
      </c>
      <c r="C51" s="9" t="s">
        <v>127</v>
      </c>
      <c r="D51" s="9" t="s">
        <v>128</v>
      </c>
      <c r="E51" s="5">
        <v>7.0000000000000001E-3</v>
      </c>
      <c r="F51" s="5">
        <v>7.0000000000000001E-3</v>
      </c>
      <c r="G51" s="5">
        <v>4.0000000000000001E-3</v>
      </c>
      <c r="H51" s="5">
        <v>4.0000000000000001E-3</v>
      </c>
      <c r="I51" s="5">
        <v>3.0000000000000001E-3</v>
      </c>
      <c r="J51" s="5">
        <v>3.0000000000000001E-3</v>
      </c>
      <c r="K51" s="5">
        <v>4.0000000000000001E-3</v>
      </c>
      <c r="L51" s="5">
        <v>8.0000000000000002E-3</v>
      </c>
      <c r="M51" s="5">
        <v>7.0000000000000001E-3</v>
      </c>
      <c r="N51" s="5">
        <v>8.9999999999999993E-3</v>
      </c>
      <c r="O51" s="5">
        <v>7.0000000000000001E-3</v>
      </c>
      <c r="P51" s="5">
        <v>6.0000000000000001E-3</v>
      </c>
      <c r="Q51" s="5">
        <v>8.0000000000000002E-3</v>
      </c>
      <c r="R51" s="5">
        <v>8.9999999999999993E-3</v>
      </c>
      <c r="S51" s="5">
        <v>8.9999999999999993E-3</v>
      </c>
      <c r="T51" s="5">
        <v>1E-3</v>
      </c>
      <c r="U51" s="5">
        <v>0</v>
      </c>
      <c r="V51" s="5">
        <v>1E-3</v>
      </c>
      <c r="W51" s="5">
        <v>1E-3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29"/>
      <c r="AI51" s="27">
        <f t="shared" si="38"/>
        <v>0</v>
      </c>
      <c r="AJ51" s="36">
        <f t="shared" ref="AJ51" si="43">SUM(AJ861,AJ780,AJ699,AJ618,AJ537,AJ456,AJ375,AJ294,AJ213,AJ132)</f>
        <v>0</v>
      </c>
      <c r="AK51" s="18"/>
      <c r="AL51" s="18">
        <f>AJ51-AJ132</f>
        <v>0</v>
      </c>
      <c r="AM51" s="18">
        <f>AI51-AJ51</f>
        <v>0</v>
      </c>
    </row>
    <row r="52" spans="1:39" x14ac:dyDescent="0.35">
      <c r="A52" s="4" t="s">
        <v>35</v>
      </c>
      <c r="B52" s="9" t="s">
        <v>36</v>
      </c>
      <c r="C52" s="9" t="s">
        <v>129</v>
      </c>
      <c r="D52" s="9" t="s">
        <v>130</v>
      </c>
      <c r="E52" s="5">
        <v>0.4</v>
      </c>
      <c r="F52" s="5">
        <v>0.41399999999999998</v>
      </c>
      <c r="G52" s="5">
        <v>0.41199999999999998</v>
      </c>
      <c r="H52" s="5">
        <v>0.43</v>
      </c>
      <c r="I52" s="5">
        <v>0.433</v>
      </c>
      <c r="J52" s="5">
        <v>0.443</v>
      </c>
      <c r="K52" s="5">
        <v>0.49099999999999999</v>
      </c>
      <c r="L52" s="5">
        <v>0.54200000000000004</v>
      </c>
      <c r="M52" s="5">
        <v>0.56799999999999995</v>
      </c>
      <c r="N52" s="5">
        <v>0.58599999999999997</v>
      </c>
      <c r="O52" s="5">
        <v>0.63700000000000001</v>
      </c>
      <c r="P52" s="5">
        <v>0.66300000000000003</v>
      </c>
      <c r="Q52" s="5">
        <v>0.7</v>
      </c>
      <c r="R52" s="5">
        <v>0.72299999999999998</v>
      </c>
      <c r="S52" s="5">
        <v>0.81200000000000006</v>
      </c>
      <c r="T52" s="5">
        <v>0.435</v>
      </c>
      <c r="U52" s="5">
        <v>0.19800000000000001</v>
      </c>
      <c r="V52" s="5">
        <v>0.185</v>
      </c>
      <c r="W52" s="5">
        <v>0.186</v>
      </c>
      <c r="X52" s="5">
        <v>0.183</v>
      </c>
      <c r="Y52" s="5">
        <v>0.19400000000000001</v>
      </c>
      <c r="Z52" s="5">
        <v>0.35199999999999998</v>
      </c>
      <c r="AA52" s="5">
        <v>0.32800000000000001</v>
      </c>
      <c r="AB52" s="5">
        <v>0.35399999999999998</v>
      </c>
      <c r="AC52" s="5">
        <v>0.36399999999999999</v>
      </c>
      <c r="AD52" s="5">
        <v>0.37</v>
      </c>
      <c r="AE52" s="5">
        <v>0.74199999999999999</v>
      </c>
      <c r="AF52" s="5">
        <v>1.0980000000000001</v>
      </c>
      <c r="AG52" s="5">
        <v>1.665</v>
      </c>
      <c r="AH52" s="29"/>
      <c r="AI52" s="27">
        <f t="shared" si="38"/>
        <v>1.4488199999999998</v>
      </c>
      <c r="AJ52" s="36">
        <f t="shared" ref="AJ52" si="44">SUM(AJ862,AJ781,AJ700,AJ619,AJ538,AJ457,AJ376,AJ295,AJ214,AJ133)</f>
        <v>0.53081999999999996</v>
      </c>
      <c r="AK52" s="18"/>
      <c r="AL52" s="18">
        <f>AJ52-AJ133</f>
        <v>0.45899999999999996</v>
      </c>
      <c r="AM52" s="18">
        <f>AI52-AJ52</f>
        <v>0.91799999999999982</v>
      </c>
    </row>
    <row r="53" spans="1:39" x14ac:dyDescent="0.35">
      <c r="A53" s="4" t="s">
        <v>35</v>
      </c>
      <c r="B53" s="9" t="s">
        <v>36</v>
      </c>
      <c r="C53" s="9" t="s">
        <v>131</v>
      </c>
      <c r="D53" s="9" t="s">
        <v>132</v>
      </c>
      <c r="E53" s="5">
        <v>0.80800000000000005</v>
      </c>
      <c r="F53" s="5">
        <v>0.83899999999999997</v>
      </c>
      <c r="G53" s="5">
        <v>0.84699999999999998</v>
      </c>
      <c r="H53" s="5">
        <v>0.88100000000000001</v>
      </c>
      <c r="I53" s="5">
        <v>0.94099999999999995</v>
      </c>
      <c r="J53" s="5">
        <v>1.0469999999999999</v>
      </c>
      <c r="K53" s="5">
        <v>1.0920000000000001</v>
      </c>
      <c r="L53" s="5">
        <v>1.1779999999999999</v>
      </c>
      <c r="M53" s="5">
        <v>1.256</v>
      </c>
      <c r="N53" s="5">
        <v>1.329</v>
      </c>
      <c r="O53" s="5">
        <v>1.484</v>
      </c>
      <c r="P53" s="5">
        <v>1.5189999999999999</v>
      </c>
      <c r="Q53" s="5">
        <v>1.62</v>
      </c>
      <c r="R53" s="5">
        <v>1.649</v>
      </c>
      <c r="S53" s="5">
        <v>1.6240000000000001</v>
      </c>
      <c r="T53" s="5">
        <v>1.6339999999999999</v>
      </c>
      <c r="U53" s="5">
        <v>1.712</v>
      </c>
      <c r="V53" s="5">
        <v>1.7689999999999999</v>
      </c>
      <c r="W53" s="5">
        <v>1.8049999999999999</v>
      </c>
      <c r="X53" s="5">
        <v>1.792</v>
      </c>
      <c r="Y53" s="5">
        <v>1.7509999999999999</v>
      </c>
      <c r="Z53" s="5">
        <v>1.734</v>
      </c>
      <c r="AA53" s="5">
        <v>1.831</v>
      </c>
      <c r="AB53" s="5">
        <v>1.8580000000000001</v>
      </c>
      <c r="AC53" s="5">
        <v>1.859</v>
      </c>
      <c r="AD53" s="5">
        <v>2.1789999999999998</v>
      </c>
      <c r="AE53" s="5">
        <v>1.96</v>
      </c>
      <c r="AF53" s="5">
        <v>1.984</v>
      </c>
      <c r="AG53" s="5">
        <v>2.12</v>
      </c>
      <c r="AH53" s="35" t="s">
        <v>369</v>
      </c>
      <c r="AI53" s="24">
        <f>SUM(AI54:AI59)</f>
        <v>0</v>
      </c>
      <c r="AJ53" s="25">
        <f>SUM(AJ54:AJ59)</f>
        <v>0</v>
      </c>
      <c r="AK53" s="19"/>
      <c r="AL53" s="19">
        <f>AJ53-AJ134</f>
        <v>0</v>
      </c>
      <c r="AM53" s="19">
        <f>AI53-AJ53</f>
        <v>0</v>
      </c>
    </row>
    <row r="54" spans="1:39" x14ac:dyDescent="0.35">
      <c r="A54" s="4" t="s">
        <v>35</v>
      </c>
      <c r="B54" s="9" t="s">
        <v>36</v>
      </c>
      <c r="C54" s="9" t="s">
        <v>133</v>
      </c>
      <c r="D54" s="9" t="s">
        <v>134</v>
      </c>
      <c r="E54" s="5">
        <v>8.0000000000000002E-3</v>
      </c>
      <c r="F54" s="5">
        <v>8.9999999999999993E-3</v>
      </c>
      <c r="G54" s="5">
        <v>0.01</v>
      </c>
      <c r="H54" s="5">
        <v>0.01</v>
      </c>
      <c r="I54" s="5">
        <v>0.01</v>
      </c>
      <c r="J54" s="5">
        <v>1.0999999999999999E-2</v>
      </c>
      <c r="K54" s="5">
        <v>1.0999999999999999E-2</v>
      </c>
      <c r="L54" s="5">
        <v>1.2E-2</v>
      </c>
      <c r="M54" s="5">
        <v>1.2999999999999999E-2</v>
      </c>
      <c r="N54" s="5">
        <v>1.2999999999999999E-2</v>
      </c>
      <c r="O54" s="5">
        <v>1.2999999999999999E-2</v>
      </c>
      <c r="P54" s="5">
        <v>1.4999999999999999E-2</v>
      </c>
      <c r="Q54" s="5">
        <v>1.4999999999999999E-2</v>
      </c>
      <c r="R54" s="5">
        <v>1.4999999999999999E-2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29" t="s">
        <v>369</v>
      </c>
      <c r="AI54" s="27">
        <f t="shared" ref="AI54:AI59" si="45">SUM(AI864,AI783,AI702,AI621,AI540,AI459,AI378,AI297,AI216,AI135)</f>
        <v>0</v>
      </c>
      <c r="AJ54" s="36">
        <f t="shared" ref="AJ54" si="46">SUM(AJ864,AJ783,AJ702,AJ621,AJ540,AJ459,AJ378,AJ297,AJ216,AJ135)</f>
        <v>0</v>
      </c>
      <c r="AK54" s="18"/>
      <c r="AL54" s="18"/>
      <c r="AM54" s="18"/>
    </row>
    <row r="55" spans="1:39" x14ac:dyDescent="0.35">
      <c r="A55" s="4" t="s">
        <v>35</v>
      </c>
      <c r="B55" s="9" t="s">
        <v>36</v>
      </c>
      <c r="C55" s="9" t="s">
        <v>135</v>
      </c>
      <c r="D55" s="9" t="s">
        <v>136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29" t="s">
        <v>369</v>
      </c>
      <c r="AI55" s="27">
        <f t="shared" si="45"/>
        <v>0</v>
      </c>
      <c r="AJ55" s="36">
        <f t="shared" ref="AJ55" si="47">SUM(AJ865,AJ784,AJ703,AJ622,AJ541,AJ460,AJ379,AJ298,AJ217,AJ136)</f>
        <v>0</v>
      </c>
      <c r="AK55" s="18"/>
      <c r="AL55" s="18"/>
      <c r="AM55" s="18"/>
    </row>
    <row r="56" spans="1:39" x14ac:dyDescent="0.35">
      <c r="A56" s="4" t="s">
        <v>35</v>
      </c>
      <c r="B56" s="9" t="s">
        <v>36</v>
      </c>
      <c r="C56" s="9" t="s">
        <v>137</v>
      </c>
      <c r="D56" s="9" t="s">
        <v>138</v>
      </c>
      <c r="E56" s="5">
        <v>5.0000000000000001E-3</v>
      </c>
      <c r="F56" s="5">
        <v>5.0000000000000001E-3</v>
      </c>
      <c r="G56" s="5">
        <v>5.0000000000000001E-3</v>
      </c>
      <c r="H56" s="5">
        <v>5.0000000000000001E-3</v>
      </c>
      <c r="I56" s="5">
        <v>5.0000000000000001E-3</v>
      </c>
      <c r="J56" s="5">
        <v>6.0000000000000001E-3</v>
      </c>
      <c r="K56" s="5">
        <v>7.0000000000000001E-3</v>
      </c>
      <c r="L56" s="5">
        <v>8.0000000000000002E-3</v>
      </c>
      <c r="M56" s="5">
        <v>8.9999999999999993E-3</v>
      </c>
      <c r="N56" s="5">
        <v>0.01</v>
      </c>
      <c r="O56" s="5">
        <v>9.5000000000000001E-2</v>
      </c>
      <c r="P56" s="5">
        <v>5.2999999999999999E-2</v>
      </c>
      <c r="Q56" s="5">
        <v>5.5E-2</v>
      </c>
      <c r="R56" s="5">
        <v>5.8999999999999997E-2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29" t="s">
        <v>369</v>
      </c>
      <c r="AI56" s="27">
        <f t="shared" si="45"/>
        <v>0</v>
      </c>
      <c r="AJ56" s="36">
        <f t="shared" ref="AJ56" si="48">SUM(AJ866,AJ785,AJ704,AJ623,AJ542,AJ461,AJ380,AJ299,AJ218,AJ137)</f>
        <v>0</v>
      </c>
      <c r="AK56" s="18"/>
      <c r="AL56" s="18"/>
      <c r="AM56" s="18"/>
    </row>
    <row r="57" spans="1:39" x14ac:dyDescent="0.35">
      <c r="A57" s="4" t="s">
        <v>35</v>
      </c>
      <c r="B57" s="9" t="s">
        <v>36</v>
      </c>
      <c r="C57" s="9" t="s">
        <v>139</v>
      </c>
      <c r="D57" s="9" t="s">
        <v>140</v>
      </c>
      <c r="E57" s="5">
        <v>0.46600000000000003</v>
      </c>
      <c r="F57" s="5">
        <v>0.48099999999999998</v>
      </c>
      <c r="G57" s="5">
        <v>0.49</v>
      </c>
      <c r="H57" s="5">
        <v>0.50700000000000001</v>
      </c>
      <c r="I57" s="5">
        <v>0.53900000000000003</v>
      </c>
      <c r="J57" s="5">
        <v>0.61199999999999999</v>
      </c>
      <c r="K57" s="5">
        <v>0.63300000000000001</v>
      </c>
      <c r="L57" s="5">
        <v>0.68</v>
      </c>
      <c r="M57" s="5">
        <v>0.72299999999999998</v>
      </c>
      <c r="N57" s="5">
        <v>0.76900000000000002</v>
      </c>
      <c r="O57" s="5">
        <v>0.81</v>
      </c>
      <c r="P57" s="5">
        <v>0.85599999999999998</v>
      </c>
      <c r="Q57" s="5">
        <v>0.91100000000000003</v>
      </c>
      <c r="R57" s="5">
        <v>0.90300000000000002</v>
      </c>
      <c r="S57" s="5">
        <v>0.90600000000000003</v>
      </c>
      <c r="T57" s="5">
        <v>0.90300000000000002</v>
      </c>
      <c r="U57" s="5">
        <v>0.98399999999999999</v>
      </c>
      <c r="V57" s="5">
        <v>0.997</v>
      </c>
      <c r="W57" s="5">
        <v>1.0189999999999999</v>
      </c>
      <c r="X57" s="5">
        <v>0.98499999999999999</v>
      </c>
      <c r="Y57" s="5">
        <v>0.95299999999999996</v>
      </c>
      <c r="Z57" s="5">
        <v>0.96899999999999997</v>
      </c>
      <c r="AA57" s="5">
        <v>1.0289999999999999</v>
      </c>
      <c r="AB57" s="5">
        <v>1.048</v>
      </c>
      <c r="AC57" s="5">
        <v>1.1020000000000001</v>
      </c>
      <c r="AD57" s="5">
        <v>1.113</v>
      </c>
      <c r="AE57" s="5">
        <v>1.1299999999999999</v>
      </c>
      <c r="AF57" s="5">
        <v>1.161</v>
      </c>
      <c r="AG57" s="5">
        <v>1.2370000000000001</v>
      </c>
      <c r="AH57" s="29" t="s">
        <v>369</v>
      </c>
      <c r="AI57" s="27">
        <f t="shared" si="45"/>
        <v>0</v>
      </c>
      <c r="AJ57" s="36">
        <f t="shared" ref="AJ57" si="49">SUM(AJ867,AJ786,AJ705,AJ624,AJ543,AJ462,AJ381,AJ300,AJ219,AJ138)</f>
        <v>0</v>
      </c>
      <c r="AK57" s="18"/>
      <c r="AL57" s="18"/>
      <c r="AM57" s="18"/>
    </row>
    <row r="58" spans="1:39" x14ac:dyDescent="0.35">
      <c r="A58" s="4" t="s">
        <v>35</v>
      </c>
      <c r="B58" s="9" t="s">
        <v>36</v>
      </c>
      <c r="C58" s="9" t="s">
        <v>141</v>
      </c>
      <c r="D58" s="9" t="s">
        <v>142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29" t="s">
        <v>369</v>
      </c>
      <c r="AI58" s="27">
        <f t="shared" si="45"/>
        <v>0</v>
      </c>
      <c r="AJ58" s="36">
        <f t="shared" ref="AJ58" si="50">SUM(AJ868,AJ787,AJ706,AJ625,AJ544,AJ463,AJ382,AJ301,AJ220,AJ139)</f>
        <v>0</v>
      </c>
      <c r="AK58" s="18"/>
      <c r="AL58" s="18"/>
      <c r="AM58" s="18"/>
    </row>
    <row r="59" spans="1:39" x14ac:dyDescent="0.35">
      <c r="A59" s="4" t="s">
        <v>35</v>
      </c>
      <c r="B59" s="9" t="s">
        <v>36</v>
      </c>
      <c r="C59" s="9" t="s">
        <v>143</v>
      </c>
      <c r="D59" s="9" t="s">
        <v>144</v>
      </c>
      <c r="E59" s="5">
        <v>0.32800000000000001</v>
      </c>
      <c r="F59" s="5">
        <v>0.34300000000000003</v>
      </c>
      <c r="G59" s="5">
        <v>0.34300000000000003</v>
      </c>
      <c r="H59" s="5">
        <v>0.36</v>
      </c>
      <c r="I59" s="5">
        <v>0.38800000000000001</v>
      </c>
      <c r="J59" s="5">
        <v>0.41799999999999998</v>
      </c>
      <c r="K59" s="5">
        <v>0.441</v>
      </c>
      <c r="L59" s="5">
        <v>0.47799999999999998</v>
      </c>
      <c r="M59" s="5">
        <v>0.51200000000000001</v>
      </c>
      <c r="N59" s="5">
        <v>0.53800000000000003</v>
      </c>
      <c r="O59" s="5">
        <v>0.56699999999999995</v>
      </c>
      <c r="P59" s="5">
        <v>0.59599999999999997</v>
      </c>
      <c r="Q59" s="5">
        <v>0.63900000000000001</v>
      </c>
      <c r="R59" s="5">
        <v>0.67200000000000004</v>
      </c>
      <c r="S59" s="5">
        <v>0.71899999999999997</v>
      </c>
      <c r="T59" s="5">
        <v>0.73099999999999998</v>
      </c>
      <c r="U59" s="5">
        <v>0.72699999999999998</v>
      </c>
      <c r="V59" s="5">
        <v>0.77200000000000002</v>
      </c>
      <c r="W59" s="5">
        <v>0.78500000000000003</v>
      </c>
      <c r="X59" s="5">
        <v>0.80700000000000005</v>
      </c>
      <c r="Y59" s="5">
        <v>0.79800000000000004</v>
      </c>
      <c r="Z59" s="5">
        <v>0.76400000000000001</v>
      </c>
      <c r="AA59" s="5">
        <v>0.80200000000000005</v>
      </c>
      <c r="AB59" s="5">
        <v>0.81</v>
      </c>
      <c r="AC59" s="5">
        <v>0.75700000000000001</v>
      </c>
      <c r="AD59" s="5">
        <v>1.0660000000000001</v>
      </c>
      <c r="AE59" s="5">
        <v>0.83</v>
      </c>
      <c r="AF59" s="5">
        <v>0.82299999999999995</v>
      </c>
      <c r="AG59" s="5">
        <v>0.88300000000000001</v>
      </c>
      <c r="AH59" s="29" t="s">
        <v>369</v>
      </c>
      <c r="AI59" s="27">
        <f t="shared" si="45"/>
        <v>0</v>
      </c>
      <c r="AJ59" s="36">
        <f t="shared" ref="AJ59" si="51">SUM(AJ869,AJ788,AJ707,AJ626,AJ545,AJ464,AJ383,AJ302,AJ221,AJ140)</f>
        <v>0</v>
      </c>
      <c r="AK59" s="18"/>
      <c r="AL59" s="18"/>
      <c r="AM59" s="18"/>
    </row>
    <row r="60" spans="1:39" x14ac:dyDescent="0.35">
      <c r="A60" s="4" t="s">
        <v>35</v>
      </c>
      <c r="B60" s="9" t="s">
        <v>36</v>
      </c>
      <c r="C60" s="9" t="s">
        <v>145</v>
      </c>
      <c r="D60" s="9" t="s">
        <v>146</v>
      </c>
      <c r="E60" s="5">
        <v>6.7560000000000002</v>
      </c>
      <c r="F60" s="5">
        <v>6.7389999999999999</v>
      </c>
      <c r="G60" s="5">
        <v>7.2869999999999999</v>
      </c>
      <c r="H60" s="5">
        <v>8.1440000000000001</v>
      </c>
      <c r="I60" s="5">
        <v>8.6170000000000009</v>
      </c>
      <c r="J60" s="5">
        <v>9.7089999999999996</v>
      </c>
      <c r="K60" s="5">
        <v>11.143000000000001</v>
      </c>
      <c r="L60" s="5">
        <v>12.959</v>
      </c>
      <c r="M60" s="5">
        <v>14.558999999999999</v>
      </c>
      <c r="N60" s="5">
        <v>15.272</v>
      </c>
      <c r="O60" s="5">
        <v>16.285</v>
      </c>
      <c r="P60" s="5">
        <v>17.489000000000001</v>
      </c>
      <c r="Q60" s="5">
        <v>18.539000000000001</v>
      </c>
      <c r="R60" s="5">
        <v>18.809999999999999</v>
      </c>
      <c r="S60" s="5">
        <v>19.609000000000002</v>
      </c>
      <c r="T60" s="5">
        <v>20.608000000000001</v>
      </c>
      <c r="U60" s="5">
        <v>21.704000000000001</v>
      </c>
      <c r="V60" s="5">
        <v>22.378</v>
      </c>
      <c r="W60" s="5">
        <v>23.640999999999998</v>
      </c>
      <c r="X60" s="5">
        <v>23.02</v>
      </c>
      <c r="Y60" s="5">
        <v>21.757999999999999</v>
      </c>
      <c r="Z60" s="5">
        <v>21.344999999999999</v>
      </c>
      <c r="AA60" s="5">
        <v>22.013000000000002</v>
      </c>
      <c r="AB60" s="5">
        <v>22.555</v>
      </c>
      <c r="AC60" s="5">
        <v>24.277999999999999</v>
      </c>
      <c r="AD60" s="5">
        <v>22.882000000000001</v>
      </c>
      <c r="AE60" s="5">
        <v>23.332999999999998</v>
      </c>
      <c r="AF60" s="5">
        <v>25.954999999999998</v>
      </c>
      <c r="AG60" s="5">
        <v>28.579000000000001</v>
      </c>
      <c r="AH60" s="35"/>
      <c r="AI60" s="24">
        <f>SUM(AI61:AI66)</f>
        <v>14.106640000000001</v>
      </c>
      <c r="AJ60" s="25">
        <f>SUM(AJ61:AJ66)</f>
        <v>14.106640000000001</v>
      </c>
      <c r="AK60" s="19"/>
      <c r="AL60" s="19">
        <f>AJ60-AJ141</f>
        <v>11.607400000000002</v>
      </c>
      <c r="AM60" s="19">
        <f>AI60-AJ60</f>
        <v>0</v>
      </c>
    </row>
    <row r="61" spans="1:39" x14ac:dyDescent="0.35">
      <c r="A61" s="4" t="s">
        <v>35</v>
      </c>
      <c r="B61" s="9" t="s">
        <v>36</v>
      </c>
      <c r="C61" s="9" t="s">
        <v>147</v>
      </c>
      <c r="D61" s="9" t="s">
        <v>148</v>
      </c>
      <c r="E61" s="5">
        <v>3.7509999999999999</v>
      </c>
      <c r="F61" s="5">
        <v>3.7320000000000002</v>
      </c>
      <c r="G61" s="5">
        <v>4.0359999999999996</v>
      </c>
      <c r="H61" s="5">
        <v>4.5110000000000001</v>
      </c>
      <c r="I61" s="5">
        <v>4.7729999999999997</v>
      </c>
      <c r="J61" s="5">
        <v>5.37</v>
      </c>
      <c r="K61" s="5">
        <v>6.1369999999999996</v>
      </c>
      <c r="L61" s="5">
        <v>7.0590000000000002</v>
      </c>
      <c r="M61" s="5">
        <v>7.899</v>
      </c>
      <c r="N61" s="5">
        <v>8.3320000000000007</v>
      </c>
      <c r="O61" s="5">
        <v>8.8740000000000006</v>
      </c>
      <c r="P61" s="5">
        <v>9.4090000000000007</v>
      </c>
      <c r="Q61" s="5">
        <v>9.9640000000000004</v>
      </c>
      <c r="R61" s="5">
        <v>10.079000000000001</v>
      </c>
      <c r="S61" s="5">
        <v>10.492000000000001</v>
      </c>
      <c r="T61" s="5">
        <v>10.999000000000001</v>
      </c>
      <c r="U61" s="5">
        <v>11.454000000000001</v>
      </c>
      <c r="V61" s="5">
        <v>11.756</v>
      </c>
      <c r="W61" s="5">
        <v>12.419</v>
      </c>
      <c r="X61" s="5">
        <v>12.11</v>
      </c>
      <c r="Y61" s="5">
        <v>11.667</v>
      </c>
      <c r="Z61" s="5">
        <v>11.471</v>
      </c>
      <c r="AA61" s="5">
        <v>11.927</v>
      </c>
      <c r="AB61" s="5">
        <v>12.185</v>
      </c>
      <c r="AC61" s="5">
        <v>13.167999999999999</v>
      </c>
      <c r="AD61" s="5">
        <v>12.221</v>
      </c>
      <c r="AE61" s="5">
        <v>12.481999999999999</v>
      </c>
      <c r="AF61" s="5">
        <v>13.939</v>
      </c>
      <c r="AG61" s="5">
        <v>14.835000000000001</v>
      </c>
      <c r="AH61" s="29"/>
      <c r="AI61" s="27">
        <f t="shared" ref="AI61:AI66" si="52">SUM(AI871,AI790,AI709,AI628,AI547,AI466,AI385,AI304,AI223,AI142)</f>
        <v>5.7900799999999997</v>
      </c>
      <c r="AJ61" s="36">
        <f t="shared" ref="AJ61" si="53">SUM(AJ871,AJ790,AJ709,AJ628,AJ547,AJ466,AJ385,AJ304,AJ223,AJ142)</f>
        <v>5.7900799999999997</v>
      </c>
      <c r="AK61" s="18"/>
      <c r="AL61" s="18">
        <f>AJ61-AJ142</f>
        <v>4.6471999999999998</v>
      </c>
      <c r="AM61" s="18">
        <f>AI61-AJ61</f>
        <v>0</v>
      </c>
    </row>
    <row r="62" spans="1:39" x14ac:dyDescent="0.35">
      <c r="A62" s="4" t="s">
        <v>35</v>
      </c>
      <c r="B62" s="9" t="s">
        <v>36</v>
      </c>
      <c r="C62" s="9" t="s">
        <v>149</v>
      </c>
      <c r="D62" s="9" t="s">
        <v>150</v>
      </c>
      <c r="E62" s="5">
        <v>2.8889999999999998</v>
      </c>
      <c r="F62" s="5">
        <v>2.8980000000000001</v>
      </c>
      <c r="G62" s="5">
        <v>3.1349999999999998</v>
      </c>
      <c r="H62" s="5">
        <v>3.5009999999999999</v>
      </c>
      <c r="I62" s="5">
        <v>3.706</v>
      </c>
      <c r="J62" s="5">
        <v>4.1520000000000001</v>
      </c>
      <c r="K62" s="5">
        <v>4.7859999999999996</v>
      </c>
      <c r="L62" s="5">
        <v>5.6529999999999996</v>
      </c>
      <c r="M62" s="5">
        <v>6.3719999999999999</v>
      </c>
      <c r="N62" s="5">
        <v>6.65</v>
      </c>
      <c r="O62" s="5">
        <v>7.101</v>
      </c>
      <c r="P62" s="5">
        <v>7.76</v>
      </c>
      <c r="Q62" s="5">
        <v>8.2409999999999997</v>
      </c>
      <c r="R62" s="5">
        <v>8.4079999999999995</v>
      </c>
      <c r="S62" s="5">
        <v>8.75</v>
      </c>
      <c r="T62" s="5">
        <v>9.2119999999999997</v>
      </c>
      <c r="U62" s="5">
        <v>9.8309999999999995</v>
      </c>
      <c r="V62" s="5">
        <v>10.177</v>
      </c>
      <c r="W62" s="5">
        <v>10.747</v>
      </c>
      <c r="X62" s="5">
        <v>10.456</v>
      </c>
      <c r="Y62" s="5">
        <v>9.65</v>
      </c>
      <c r="Z62" s="5">
        <v>9.4390000000000001</v>
      </c>
      <c r="AA62" s="5">
        <v>9.6319999999999997</v>
      </c>
      <c r="AB62" s="5">
        <v>9.82</v>
      </c>
      <c r="AC62" s="5">
        <v>10.509</v>
      </c>
      <c r="AD62" s="5">
        <v>10.119</v>
      </c>
      <c r="AE62" s="5">
        <v>10.265000000000001</v>
      </c>
      <c r="AF62" s="5">
        <v>11.226000000000001</v>
      </c>
      <c r="AG62" s="5">
        <v>12.430999999999999</v>
      </c>
      <c r="AH62" s="29"/>
      <c r="AI62" s="27">
        <f t="shared" si="52"/>
        <v>7.3019600000000002</v>
      </c>
      <c r="AJ62" s="36">
        <f t="shared" ref="AJ62" si="54">SUM(AJ872,AJ791,AJ710,AJ629,AJ548,AJ467,AJ386,AJ305,AJ224,AJ143)</f>
        <v>7.3019600000000002</v>
      </c>
      <c r="AK62" s="18"/>
      <c r="AL62" s="18">
        <f>AJ62-AJ143</f>
        <v>6.0158000000000005</v>
      </c>
      <c r="AM62" s="18">
        <f>AI62-AJ62</f>
        <v>0</v>
      </c>
    </row>
    <row r="63" spans="1:39" x14ac:dyDescent="0.35">
      <c r="A63" s="4" t="s">
        <v>35</v>
      </c>
      <c r="B63" s="9" t="s">
        <v>36</v>
      </c>
      <c r="C63" s="9" t="s">
        <v>151</v>
      </c>
      <c r="D63" s="9" t="s">
        <v>152</v>
      </c>
      <c r="E63" s="5">
        <v>0</v>
      </c>
      <c r="F63" s="5">
        <v>0</v>
      </c>
      <c r="G63" s="5">
        <v>1E-3</v>
      </c>
      <c r="H63" s="5">
        <v>1E-3</v>
      </c>
      <c r="I63" s="5">
        <v>1E-3</v>
      </c>
      <c r="J63" s="5">
        <v>1E-3</v>
      </c>
      <c r="K63" s="5">
        <v>1E-3</v>
      </c>
      <c r="L63" s="5">
        <v>2E-3</v>
      </c>
      <c r="M63" s="5">
        <v>2E-3</v>
      </c>
      <c r="N63" s="5">
        <v>2E-3</v>
      </c>
      <c r="O63" s="5">
        <v>2E-3</v>
      </c>
      <c r="P63" s="5">
        <v>2E-3</v>
      </c>
      <c r="Q63" s="5">
        <v>2E-3</v>
      </c>
      <c r="R63" s="5">
        <v>2E-3</v>
      </c>
      <c r="S63" s="5">
        <v>2E-3</v>
      </c>
      <c r="T63" s="5">
        <v>1E-3</v>
      </c>
      <c r="U63" s="5">
        <v>2E-3</v>
      </c>
      <c r="V63" s="5">
        <v>1E-3</v>
      </c>
      <c r="W63" s="5">
        <v>0</v>
      </c>
      <c r="X63" s="5">
        <v>0</v>
      </c>
      <c r="Y63" s="5">
        <v>0</v>
      </c>
      <c r="Z63" s="5">
        <v>3.0000000000000001E-3</v>
      </c>
      <c r="AA63" s="5">
        <v>3.0000000000000001E-3</v>
      </c>
      <c r="AB63" s="5">
        <v>1.6E-2</v>
      </c>
      <c r="AC63" s="5">
        <v>2.4E-2</v>
      </c>
      <c r="AD63" s="5">
        <v>2.8000000000000001E-2</v>
      </c>
      <c r="AE63" s="5">
        <v>0.06</v>
      </c>
      <c r="AF63" s="5">
        <v>0.17499999999999999</v>
      </c>
      <c r="AG63" s="5">
        <v>0.52800000000000002</v>
      </c>
      <c r="AH63" s="29"/>
      <c r="AI63" s="27">
        <f t="shared" si="52"/>
        <v>0.38908000000000004</v>
      </c>
      <c r="AJ63" s="36">
        <f t="shared" ref="AJ63" si="55">SUM(AJ873,AJ792,AJ711,AJ630,AJ549,AJ468,AJ387,AJ306,AJ225,AJ144)</f>
        <v>0.38908000000000004</v>
      </c>
      <c r="AK63" s="18"/>
      <c r="AL63" s="18">
        <f>AJ63-AJ144</f>
        <v>0.35290000000000005</v>
      </c>
      <c r="AM63" s="18">
        <f>AI63-AJ63</f>
        <v>0</v>
      </c>
    </row>
    <row r="64" spans="1:39" x14ac:dyDescent="0.35">
      <c r="A64" s="4" t="s">
        <v>35</v>
      </c>
      <c r="B64" s="9" t="s">
        <v>36</v>
      </c>
      <c r="C64" s="9" t="s">
        <v>153</v>
      </c>
      <c r="D64" s="9" t="s">
        <v>154</v>
      </c>
      <c r="E64" s="5">
        <v>0.11600000000000001</v>
      </c>
      <c r="F64" s="5">
        <v>0.109</v>
      </c>
      <c r="G64" s="5">
        <v>0.115</v>
      </c>
      <c r="H64" s="5">
        <v>0.13100000000000001</v>
      </c>
      <c r="I64" s="5">
        <v>0.13700000000000001</v>
      </c>
      <c r="J64" s="5">
        <v>0.187</v>
      </c>
      <c r="K64" s="5">
        <v>0.219</v>
      </c>
      <c r="L64" s="5">
        <v>0.245</v>
      </c>
      <c r="M64" s="5">
        <v>0.28699999999999998</v>
      </c>
      <c r="N64" s="5">
        <v>0.28799999999999998</v>
      </c>
      <c r="O64" s="5">
        <v>0.308</v>
      </c>
      <c r="P64" s="5">
        <v>0.318</v>
      </c>
      <c r="Q64" s="5">
        <v>0.33200000000000002</v>
      </c>
      <c r="R64" s="5">
        <v>0.32100000000000001</v>
      </c>
      <c r="S64" s="5">
        <v>0.36199999999999999</v>
      </c>
      <c r="T64" s="5">
        <v>0.39300000000000002</v>
      </c>
      <c r="U64" s="5">
        <v>0.41199999999999998</v>
      </c>
      <c r="V64" s="5">
        <v>0.42799999999999999</v>
      </c>
      <c r="W64" s="5">
        <v>0.47299999999999998</v>
      </c>
      <c r="X64" s="5">
        <v>0.45200000000000001</v>
      </c>
      <c r="Y64" s="5">
        <v>0.41799999999999998</v>
      </c>
      <c r="Z64" s="5">
        <v>0.42199999999999999</v>
      </c>
      <c r="AA64" s="5">
        <v>0.441</v>
      </c>
      <c r="AB64" s="5">
        <v>0.46500000000000002</v>
      </c>
      <c r="AC64" s="5">
        <v>0.49299999999999999</v>
      </c>
      <c r="AD64" s="5">
        <v>0.46</v>
      </c>
      <c r="AE64" s="5">
        <v>0.46100000000000002</v>
      </c>
      <c r="AF64" s="5">
        <v>0.54</v>
      </c>
      <c r="AG64" s="5">
        <v>0.67500000000000004</v>
      </c>
      <c r="AH64" s="29"/>
      <c r="AI64" s="27">
        <f t="shared" si="52"/>
        <v>0.55845</v>
      </c>
      <c r="AJ64" s="36">
        <f t="shared" ref="AJ64" si="56">SUM(AJ874,AJ793,AJ712,AJ631,AJ550,AJ469,AJ388,AJ307,AJ226,AJ145)</f>
        <v>0.55845</v>
      </c>
      <c r="AK64" s="18"/>
      <c r="AL64" s="18">
        <f>AJ64-AJ145</f>
        <v>0.53820000000000001</v>
      </c>
      <c r="AM64" s="18">
        <f>AI64-AJ64</f>
        <v>0</v>
      </c>
    </row>
    <row r="65" spans="1:40" x14ac:dyDescent="0.35">
      <c r="A65" s="4" t="s">
        <v>35</v>
      </c>
      <c r="B65" s="9" t="s">
        <v>36</v>
      </c>
      <c r="C65" s="9" t="s">
        <v>155</v>
      </c>
      <c r="D65" s="9" t="s">
        <v>156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29"/>
      <c r="AI65" s="27">
        <f t="shared" si="52"/>
        <v>0</v>
      </c>
      <c r="AJ65" s="36">
        <f t="shared" ref="AJ65" si="57">SUM(AJ875,AJ794,AJ713,AJ632,AJ551,AJ470,AJ389,AJ308,AJ227,AJ146)</f>
        <v>0</v>
      </c>
      <c r="AK65" s="18"/>
      <c r="AL65" s="18">
        <f>AJ65-AJ146</f>
        <v>0</v>
      </c>
      <c r="AM65" s="18">
        <f>AI65-AJ65</f>
        <v>0</v>
      </c>
    </row>
    <row r="66" spans="1:40" x14ac:dyDescent="0.35">
      <c r="A66" s="4" t="s">
        <v>35</v>
      </c>
      <c r="B66" s="9" t="s">
        <v>36</v>
      </c>
      <c r="C66" s="9" t="s">
        <v>157</v>
      </c>
      <c r="D66" s="9" t="s">
        <v>158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3.0000000000000001E-3</v>
      </c>
      <c r="T66" s="5">
        <v>3.0000000000000001E-3</v>
      </c>
      <c r="U66" s="5">
        <v>5.0000000000000001E-3</v>
      </c>
      <c r="V66" s="5">
        <v>1.7000000000000001E-2</v>
      </c>
      <c r="W66" s="5">
        <v>2E-3</v>
      </c>
      <c r="X66" s="5">
        <v>3.0000000000000001E-3</v>
      </c>
      <c r="Y66" s="5">
        <v>2.3E-2</v>
      </c>
      <c r="Z66" s="5">
        <v>8.9999999999999993E-3</v>
      </c>
      <c r="AA66" s="5">
        <v>0.01</v>
      </c>
      <c r="AB66" s="5">
        <v>6.9000000000000006E-2</v>
      </c>
      <c r="AC66" s="5">
        <v>8.4000000000000005E-2</v>
      </c>
      <c r="AD66" s="5">
        <v>5.3999999999999999E-2</v>
      </c>
      <c r="AE66" s="5">
        <v>6.5000000000000002E-2</v>
      </c>
      <c r="AF66" s="5">
        <v>7.4999999999999997E-2</v>
      </c>
      <c r="AG66" s="5">
        <v>0.11</v>
      </c>
      <c r="AH66" s="29"/>
      <c r="AI66" s="27">
        <f t="shared" si="52"/>
        <v>6.7070000000000005E-2</v>
      </c>
      <c r="AJ66" s="36">
        <f t="shared" ref="AJ66" si="58">SUM(AJ876,AJ795,AJ714,AJ633,AJ552,AJ471,AJ390,AJ309,AJ228,AJ147)</f>
        <v>6.7070000000000005E-2</v>
      </c>
      <c r="AK66" s="18"/>
      <c r="AL66" s="18">
        <f>AJ66-AJ147</f>
        <v>5.3300000000000007E-2</v>
      </c>
      <c r="AM66" s="18">
        <f>AI66-AJ66</f>
        <v>0</v>
      </c>
    </row>
    <row r="67" spans="1:40" x14ac:dyDescent="0.35">
      <c r="A67" s="4" t="s">
        <v>35</v>
      </c>
      <c r="B67" s="9" t="s">
        <v>36</v>
      </c>
      <c r="C67" s="9" t="s">
        <v>159</v>
      </c>
      <c r="D67" s="9" t="s">
        <v>160</v>
      </c>
      <c r="E67" s="5">
        <v>16.085000000000001</v>
      </c>
      <c r="F67" s="5">
        <v>15.465999999999999</v>
      </c>
      <c r="G67" s="5">
        <v>16.675000000000001</v>
      </c>
      <c r="H67" s="5">
        <v>17.300999999999998</v>
      </c>
      <c r="I67" s="5">
        <v>19.474</v>
      </c>
      <c r="J67" s="5">
        <v>20.731000000000002</v>
      </c>
      <c r="K67" s="5">
        <v>22.727</v>
      </c>
      <c r="L67" s="5">
        <v>24.501999999999999</v>
      </c>
      <c r="M67" s="5">
        <v>25.824999999999999</v>
      </c>
      <c r="N67" s="5">
        <v>26.327000000000002</v>
      </c>
      <c r="O67" s="5">
        <v>27.821000000000002</v>
      </c>
      <c r="P67" s="5">
        <v>29.277999999999999</v>
      </c>
      <c r="Q67" s="5">
        <v>31.498999999999999</v>
      </c>
      <c r="R67" s="5">
        <v>34.357999999999997</v>
      </c>
      <c r="S67" s="5">
        <v>34.161999999999999</v>
      </c>
      <c r="T67" s="5">
        <v>34.347000000000001</v>
      </c>
      <c r="U67" s="5">
        <v>34.488999999999997</v>
      </c>
      <c r="V67" s="5">
        <v>35.862000000000002</v>
      </c>
      <c r="W67" s="5">
        <v>36.720999999999997</v>
      </c>
      <c r="X67" s="5">
        <v>37.353999999999999</v>
      </c>
      <c r="Y67" s="5">
        <v>37.094999999999999</v>
      </c>
      <c r="Z67" s="5">
        <v>36.976999999999997</v>
      </c>
      <c r="AA67" s="5">
        <v>37.692</v>
      </c>
      <c r="AB67" s="5">
        <v>37.229999999999997</v>
      </c>
      <c r="AC67" s="5">
        <v>38.26</v>
      </c>
      <c r="AD67" s="5">
        <v>35.561</v>
      </c>
      <c r="AE67" s="5">
        <v>38.741999999999997</v>
      </c>
      <c r="AF67" s="5">
        <v>41.67</v>
      </c>
      <c r="AG67" s="5">
        <v>44.433</v>
      </c>
      <c r="AH67" s="35" t="s">
        <v>369</v>
      </c>
      <c r="AI67" s="24">
        <f>SUM(AI68:AI75)</f>
        <v>0</v>
      </c>
      <c r="AJ67" s="25">
        <f>SUM(AJ68:AJ75)</f>
        <v>0</v>
      </c>
      <c r="AK67" s="19"/>
      <c r="AL67" s="19">
        <f>AJ67-AJ148</f>
        <v>0</v>
      </c>
      <c r="AM67" s="19">
        <f>AI67-AJ67</f>
        <v>0</v>
      </c>
    </row>
    <row r="68" spans="1:40" x14ac:dyDescent="0.35">
      <c r="A68" s="4" t="s">
        <v>35</v>
      </c>
      <c r="B68" s="9" t="s">
        <v>36</v>
      </c>
      <c r="C68" s="9" t="s">
        <v>161</v>
      </c>
      <c r="D68" s="9" t="s">
        <v>162</v>
      </c>
      <c r="E68" s="5">
        <v>4.1130000000000004</v>
      </c>
      <c r="F68" s="5">
        <v>3.907</v>
      </c>
      <c r="G68" s="5">
        <v>4.1989999999999998</v>
      </c>
      <c r="H68" s="5">
        <v>4.3890000000000002</v>
      </c>
      <c r="I68" s="5">
        <v>5.1130000000000004</v>
      </c>
      <c r="J68" s="5">
        <v>5.2859999999999996</v>
      </c>
      <c r="K68" s="5">
        <v>5.6760000000000002</v>
      </c>
      <c r="L68" s="5">
        <v>6.1920000000000002</v>
      </c>
      <c r="M68" s="5">
        <v>6.6210000000000004</v>
      </c>
      <c r="N68" s="5">
        <v>6.7329999999999997</v>
      </c>
      <c r="O68" s="5">
        <v>6.952</v>
      </c>
      <c r="P68" s="5">
        <v>7.07</v>
      </c>
      <c r="Q68" s="5">
        <v>7.5369999999999999</v>
      </c>
      <c r="R68" s="5">
        <v>8.3390000000000004</v>
      </c>
      <c r="S68" s="5">
        <v>8.6289999999999996</v>
      </c>
      <c r="T68" s="5">
        <v>8.8330000000000002</v>
      </c>
      <c r="U68" s="5">
        <v>9.1839999999999993</v>
      </c>
      <c r="V68" s="5">
        <v>6.343</v>
      </c>
      <c r="W68" s="5">
        <v>9.83</v>
      </c>
      <c r="X68" s="5">
        <v>10.348000000000001</v>
      </c>
      <c r="Y68" s="5">
        <v>9.86</v>
      </c>
      <c r="Z68" s="5">
        <v>9.7579999999999991</v>
      </c>
      <c r="AA68" s="5">
        <v>10.303000000000001</v>
      </c>
      <c r="AB68" s="5">
        <v>10.554</v>
      </c>
      <c r="AC68" s="5">
        <v>10.97</v>
      </c>
      <c r="AD68" s="5">
        <v>10.316000000000001</v>
      </c>
      <c r="AE68" s="5">
        <v>11.135999999999999</v>
      </c>
      <c r="AF68" s="5">
        <v>12.041</v>
      </c>
      <c r="AG68" s="5">
        <v>12.988</v>
      </c>
      <c r="AH68" s="29" t="s">
        <v>369</v>
      </c>
      <c r="AI68" s="27">
        <f t="shared" ref="AI68:AI75" si="59">SUM(AI878,AI797,AI716,AI635,AI554,AI473,AI392,AI311,AI230,AI149)</f>
        <v>0</v>
      </c>
      <c r="AJ68" s="36">
        <f t="shared" ref="AJ68" si="60">SUM(AJ878,AJ797,AJ716,AJ635,AJ554,AJ473,AJ392,AJ311,AJ230,AJ149)</f>
        <v>0</v>
      </c>
      <c r="AK68" s="18"/>
      <c r="AL68" s="18"/>
      <c r="AM68" s="18"/>
    </row>
    <row r="69" spans="1:40" x14ac:dyDescent="0.35">
      <c r="A69" s="4" t="s">
        <v>35</v>
      </c>
      <c r="B69" s="9" t="s">
        <v>36</v>
      </c>
      <c r="C69" s="9" t="s">
        <v>163</v>
      </c>
      <c r="D69" s="9" t="s">
        <v>164</v>
      </c>
      <c r="E69" s="5">
        <v>7.2149999999999999</v>
      </c>
      <c r="F69" s="5">
        <v>6.8310000000000004</v>
      </c>
      <c r="G69" s="5">
        <v>7.2930000000000001</v>
      </c>
      <c r="H69" s="5">
        <v>7.5209999999999999</v>
      </c>
      <c r="I69" s="5">
        <v>8.7159999999999993</v>
      </c>
      <c r="J69" s="5">
        <v>9.0280000000000005</v>
      </c>
      <c r="K69" s="5">
        <v>9.58</v>
      </c>
      <c r="L69" s="5">
        <v>10.634</v>
      </c>
      <c r="M69" s="5">
        <v>11.271000000000001</v>
      </c>
      <c r="N69" s="5">
        <v>11.494999999999999</v>
      </c>
      <c r="O69" s="5">
        <v>11.922000000000001</v>
      </c>
      <c r="P69" s="5">
        <v>12.35</v>
      </c>
      <c r="Q69" s="5">
        <v>13.141</v>
      </c>
      <c r="R69" s="5">
        <v>14.388999999999999</v>
      </c>
      <c r="S69" s="5">
        <v>14.81</v>
      </c>
      <c r="T69" s="5">
        <v>14.821999999999999</v>
      </c>
      <c r="U69" s="5">
        <v>14.644</v>
      </c>
      <c r="V69" s="5">
        <v>18.140999999999998</v>
      </c>
      <c r="W69" s="5">
        <v>15.398</v>
      </c>
      <c r="X69" s="5">
        <v>15.148999999999999</v>
      </c>
      <c r="Y69" s="5">
        <v>15.814</v>
      </c>
      <c r="Z69" s="5">
        <v>15.856999999999999</v>
      </c>
      <c r="AA69" s="5">
        <v>16.068000000000001</v>
      </c>
      <c r="AB69" s="5">
        <v>15.656000000000001</v>
      </c>
      <c r="AC69" s="5">
        <v>15.848000000000001</v>
      </c>
      <c r="AD69" s="5">
        <v>15.334</v>
      </c>
      <c r="AE69" s="5">
        <v>16.661999999999999</v>
      </c>
      <c r="AF69" s="5">
        <v>17.981999999999999</v>
      </c>
      <c r="AG69" s="5">
        <v>19.007999999999999</v>
      </c>
      <c r="AH69" s="29" t="s">
        <v>369</v>
      </c>
      <c r="AI69" s="27">
        <f t="shared" si="59"/>
        <v>0</v>
      </c>
      <c r="AJ69" s="36">
        <f t="shared" ref="AJ69" si="61">SUM(AJ879,AJ798,AJ717,AJ636,AJ555,AJ474,AJ393,AJ312,AJ231,AJ150)</f>
        <v>0</v>
      </c>
      <c r="AK69" s="18"/>
      <c r="AL69" s="18"/>
      <c r="AM69" s="18"/>
    </row>
    <row r="70" spans="1:40" x14ac:dyDescent="0.35">
      <c r="A70" s="4" t="s">
        <v>35</v>
      </c>
      <c r="B70" s="9" t="s">
        <v>36</v>
      </c>
      <c r="C70" s="9" t="s">
        <v>165</v>
      </c>
      <c r="D70" s="9" t="s">
        <v>166</v>
      </c>
      <c r="E70" s="5">
        <v>0.192</v>
      </c>
      <c r="F70" s="5">
        <v>0.18099999999999999</v>
      </c>
      <c r="G70" s="5">
        <v>0.20100000000000001</v>
      </c>
      <c r="H70" s="5">
        <v>0.20899999999999999</v>
      </c>
      <c r="I70" s="5">
        <v>0.22800000000000001</v>
      </c>
      <c r="J70" s="5">
        <v>0.246</v>
      </c>
      <c r="K70" s="5">
        <v>0.25</v>
      </c>
      <c r="L70" s="5">
        <v>0.27500000000000002</v>
      </c>
      <c r="M70" s="5">
        <v>0.3</v>
      </c>
      <c r="N70" s="5">
        <v>0.30299999999999999</v>
      </c>
      <c r="O70" s="5">
        <v>0.308</v>
      </c>
      <c r="P70" s="5">
        <v>0.314</v>
      </c>
      <c r="Q70" s="5">
        <v>0.33</v>
      </c>
      <c r="R70" s="5">
        <v>0.36299999999999999</v>
      </c>
      <c r="S70" s="5">
        <v>0.38800000000000001</v>
      </c>
      <c r="T70" s="5">
        <v>0.46700000000000003</v>
      </c>
      <c r="U70" s="5">
        <v>0.42499999999999999</v>
      </c>
      <c r="V70" s="5">
        <v>0.39700000000000002</v>
      </c>
      <c r="W70" s="5">
        <v>0.40799999999999997</v>
      </c>
      <c r="X70" s="5">
        <v>0.41899999999999998</v>
      </c>
      <c r="Y70" s="5">
        <v>0.52400000000000002</v>
      </c>
      <c r="Z70" s="5">
        <v>0.53900000000000003</v>
      </c>
      <c r="AA70" s="5">
        <v>0.53</v>
      </c>
      <c r="AB70" s="5">
        <v>0.51200000000000001</v>
      </c>
      <c r="AC70" s="5">
        <v>0.51800000000000002</v>
      </c>
      <c r="AD70" s="5">
        <v>0.41799999999999998</v>
      </c>
      <c r="AE70" s="5">
        <v>0.53</v>
      </c>
      <c r="AF70" s="5">
        <v>0.6</v>
      </c>
      <c r="AG70" s="5">
        <v>0.64300000000000002</v>
      </c>
      <c r="AH70" s="29" t="s">
        <v>369</v>
      </c>
      <c r="AI70" s="27">
        <f t="shared" si="59"/>
        <v>0</v>
      </c>
      <c r="AJ70" s="36">
        <f t="shared" ref="AJ70" si="62">SUM(AJ880,AJ799,AJ718,AJ637,AJ556,AJ475,AJ394,AJ313,AJ232,AJ151)</f>
        <v>0</v>
      </c>
      <c r="AK70" s="18"/>
      <c r="AL70" s="18"/>
      <c r="AM70" s="18"/>
    </row>
    <row r="71" spans="1:40" x14ac:dyDescent="0.35">
      <c r="A71" s="4" t="s">
        <v>35</v>
      </c>
      <c r="B71" s="9" t="s">
        <v>36</v>
      </c>
      <c r="C71" s="9" t="s">
        <v>167</v>
      </c>
      <c r="D71" s="9" t="s">
        <v>168</v>
      </c>
      <c r="E71" s="5">
        <v>0.376</v>
      </c>
      <c r="F71" s="5">
        <v>0.39500000000000002</v>
      </c>
      <c r="G71" s="5">
        <v>0.40500000000000003</v>
      </c>
      <c r="H71" s="5">
        <v>0.42499999999999999</v>
      </c>
      <c r="I71" s="5">
        <v>0.441</v>
      </c>
      <c r="J71" s="5">
        <v>0.59199999999999997</v>
      </c>
      <c r="K71" s="5">
        <v>0.69399999999999995</v>
      </c>
      <c r="L71" s="5">
        <v>0.872</v>
      </c>
      <c r="M71" s="5">
        <v>0.90300000000000002</v>
      </c>
      <c r="N71" s="5">
        <v>0.86099999999999999</v>
      </c>
      <c r="O71" s="5">
        <v>1.048</v>
      </c>
      <c r="P71" s="5">
        <v>1.347</v>
      </c>
      <c r="Q71" s="5">
        <v>1.5189999999999999</v>
      </c>
      <c r="R71" s="5">
        <v>1.67</v>
      </c>
      <c r="S71" s="5">
        <v>1.0680000000000001</v>
      </c>
      <c r="T71" s="5">
        <v>1.046</v>
      </c>
      <c r="U71" s="5">
        <v>0.94799999999999995</v>
      </c>
      <c r="V71" s="5">
        <v>0.60299999999999998</v>
      </c>
      <c r="W71" s="5">
        <v>0.55100000000000005</v>
      </c>
      <c r="X71" s="5">
        <v>0.58199999999999996</v>
      </c>
      <c r="Y71" s="5">
        <v>0.23300000000000001</v>
      </c>
      <c r="Z71" s="5">
        <v>0.19400000000000001</v>
      </c>
      <c r="AA71" s="5">
        <v>0.21299999999999999</v>
      </c>
      <c r="AB71" s="5">
        <v>0.249</v>
      </c>
      <c r="AC71" s="5">
        <v>0.33400000000000002</v>
      </c>
      <c r="AD71" s="5">
        <v>0.35199999999999998</v>
      </c>
      <c r="AE71" s="5">
        <v>0.35499999999999998</v>
      </c>
      <c r="AF71" s="5">
        <v>0.38200000000000001</v>
      </c>
      <c r="AG71" s="5">
        <v>0.47899999999999998</v>
      </c>
      <c r="AH71" s="29" t="s">
        <v>369</v>
      </c>
      <c r="AI71" s="27">
        <f t="shared" si="59"/>
        <v>0</v>
      </c>
      <c r="AJ71" s="36">
        <f t="shared" ref="AJ71" si="63">SUM(AJ881,AJ800,AJ719,AJ638,AJ557,AJ476,AJ395,AJ314,AJ233,AJ152)</f>
        <v>0</v>
      </c>
      <c r="AK71" s="18"/>
      <c r="AL71" s="18"/>
      <c r="AM71" s="18"/>
    </row>
    <row r="72" spans="1:40" x14ac:dyDescent="0.35">
      <c r="A72" s="4" t="s">
        <v>35</v>
      </c>
      <c r="B72" s="9" t="s">
        <v>36</v>
      </c>
      <c r="C72" s="9" t="s">
        <v>169</v>
      </c>
      <c r="D72" s="9" t="s">
        <v>170</v>
      </c>
      <c r="E72" s="5">
        <v>1.8180000000000001</v>
      </c>
      <c r="F72" s="5">
        <v>1.8420000000000001</v>
      </c>
      <c r="G72" s="5">
        <v>2.04</v>
      </c>
      <c r="H72" s="5">
        <v>2.1480000000000001</v>
      </c>
      <c r="I72" s="5">
        <v>2.0830000000000002</v>
      </c>
      <c r="J72" s="5">
        <v>2.4449999999999998</v>
      </c>
      <c r="K72" s="5">
        <v>3.202</v>
      </c>
      <c r="L72" s="5">
        <v>2.968</v>
      </c>
      <c r="M72" s="5">
        <v>2.984</v>
      </c>
      <c r="N72" s="5">
        <v>3.0459999999999998</v>
      </c>
      <c r="O72" s="5">
        <v>3.5350000000000001</v>
      </c>
      <c r="P72" s="5">
        <v>3.8580000000000001</v>
      </c>
      <c r="Q72" s="5">
        <v>4.4119999999999999</v>
      </c>
      <c r="R72" s="5">
        <v>4.6609999999999996</v>
      </c>
      <c r="S72" s="5">
        <v>4.141</v>
      </c>
      <c r="T72" s="5">
        <v>3.9319999999999999</v>
      </c>
      <c r="U72" s="5">
        <v>3.86</v>
      </c>
      <c r="V72" s="5">
        <v>4.6459999999999999</v>
      </c>
      <c r="W72" s="5">
        <v>4.6609999999999996</v>
      </c>
      <c r="X72" s="5">
        <v>4.7949999999999999</v>
      </c>
      <c r="Y72" s="5">
        <v>4.6959999999999997</v>
      </c>
      <c r="Z72" s="5">
        <v>4.827</v>
      </c>
      <c r="AA72" s="5">
        <v>4.8289999999999997</v>
      </c>
      <c r="AB72" s="5">
        <v>4.51</v>
      </c>
      <c r="AC72" s="5">
        <v>4.6959999999999997</v>
      </c>
      <c r="AD72" s="5">
        <v>4.0229999999999997</v>
      </c>
      <c r="AE72" s="5">
        <v>4.2610000000000001</v>
      </c>
      <c r="AF72" s="5">
        <v>4.5369999999999999</v>
      </c>
      <c r="AG72" s="5">
        <v>4.5609999999999999</v>
      </c>
      <c r="AH72" s="29" t="s">
        <v>369</v>
      </c>
      <c r="AI72" s="27">
        <f t="shared" si="59"/>
        <v>0</v>
      </c>
      <c r="AJ72" s="36">
        <f t="shared" ref="AJ72" si="64">SUM(AJ882,AJ801,AJ720,AJ639,AJ558,AJ477,AJ396,AJ315,AJ234,AJ153)</f>
        <v>0</v>
      </c>
      <c r="AK72" s="18"/>
      <c r="AL72" s="18"/>
      <c r="AM72" s="18"/>
    </row>
    <row r="73" spans="1:40" x14ac:dyDescent="0.35">
      <c r="A73" s="4" t="s">
        <v>35</v>
      </c>
      <c r="B73" s="9" t="s">
        <v>36</v>
      </c>
      <c r="C73" s="9" t="s">
        <v>171</v>
      </c>
      <c r="D73" s="9" t="s">
        <v>172</v>
      </c>
      <c r="E73" s="5">
        <v>2.371</v>
      </c>
      <c r="F73" s="5">
        <v>2.31</v>
      </c>
      <c r="G73" s="5">
        <v>2.5379999999999998</v>
      </c>
      <c r="H73" s="5">
        <v>2.609</v>
      </c>
      <c r="I73" s="5">
        <v>2.8940000000000001</v>
      </c>
      <c r="J73" s="5">
        <v>3.1339999999999999</v>
      </c>
      <c r="K73" s="5">
        <v>3.3250000000000002</v>
      </c>
      <c r="L73" s="5">
        <v>3.5619999999999998</v>
      </c>
      <c r="M73" s="5">
        <v>3.7469999999999999</v>
      </c>
      <c r="N73" s="5">
        <v>3.8889999999999998</v>
      </c>
      <c r="O73" s="5">
        <v>4.0549999999999997</v>
      </c>
      <c r="P73" s="5">
        <v>4.3390000000000004</v>
      </c>
      <c r="Q73" s="5">
        <v>4.5599999999999996</v>
      </c>
      <c r="R73" s="5">
        <v>4.9370000000000003</v>
      </c>
      <c r="S73" s="5">
        <v>5.1260000000000003</v>
      </c>
      <c r="T73" s="5">
        <v>5.2480000000000002</v>
      </c>
      <c r="U73" s="5">
        <v>5.4279999999999999</v>
      </c>
      <c r="V73" s="5">
        <v>5.7320000000000002</v>
      </c>
      <c r="W73" s="5">
        <v>5.8719999999999999</v>
      </c>
      <c r="X73" s="5">
        <v>6.0629999999999997</v>
      </c>
      <c r="Y73" s="5">
        <v>5.9669999999999996</v>
      </c>
      <c r="Z73" s="5">
        <v>5.8029999999999999</v>
      </c>
      <c r="AA73" s="5">
        <v>5.7489999999999997</v>
      </c>
      <c r="AB73" s="5">
        <v>5.7510000000000003</v>
      </c>
      <c r="AC73" s="5">
        <v>5.8940000000000001</v>
      </c>
      <c r="AD73" s="5">
        <v>5.1180000000000003</v>
      </c>
      <c r="AE73" s="5">
        <v>5.798</v>
      </c>
      <c r="AF73" s="5">
        <v>6.1280000000000001</v>
      </c>
      <c r="AG73" s="5">
        <v>6.7539999999999996</v>
      </c>
      <c r="AH73" s="29" t="s">
        <v>369</v>
      </c>
      <c r="AI73" s="27">
        <f t="shared" si="59"/>
        <v>0</v>
      </c>
      <c r="AJ73" s="36">
        <f t="shared" ref="AJ73" si="65">SUM(AJ883,AJ802,AJ721,AJ640,AJ559,AJ478,AJ397,AJ316,AJ235,AJ154)</f>
        <v>0</v>
      </c>
      <c r="AK73" s="18"/>
      <c r="AL73" s="18"/>
      <c r="AM73" s="18"/>
    </row>
    <row r="74" spans="1:40" x14ac:dyDescent="0.35">
      <c r="A74" s="4" t="s">
        <v>35</v>
      </c>
      <c r="B74" s="9" t="s">
        <v>36</v>
      </c>
      <c r="C74" s="9" t="s">
        <v>173</v>
      </c>
      <c r="D74" s="9" t="s">
        <v>174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29" t="s">
        <v>369</v>
      </c>
      <c r="AI74" s="27">
        <f t="shared" si="59"/>
        <v>0</v>
      </c>
      <c r="AJ74" s="36">
        <f t="shared" ref="AJ74" si="66">SUM(AJ884,AJ803,AJ722,AJ641,AJ560,AJ479,AJ398,AJ317,AJ236,AJ155)</f>
        <v>0</v>
      </c>
      <c r="AK74" s="18"/>
      <c r="AL74" s="18"/>
      <c r="AM74" s="18"/>
    </row>
    <row r="75" spans="1:40" x14ac:dyDescent="0.35">
      <c r="A75" s="4" t="s">
        <v>35</v>
      </c>
      <c r="B75" s="9" t="s">
        <v>36</v>
      </c>
      <c r="C75" s="9" t="s">
        <v>175</v>
      </c>
      <c r="D75" s="9" t="s">
        <v>176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29" t="s">
        <v>369</v>
      </c>
      <c r="AI75" s="27">
        <f t="shared" si="59"/>
        <v>0</v>
      </c>
      <c r="AJ75" s="36">
        <f t="shared" ref="AJ75" si="67">SUM(AJ885,AJ804,AJ723,AJ642,AJ561,AJ480,AJ399,AJ318,AJ237,AJ156)</f>
        <v>0</v>
      </c>
      <c r="AK75" s="18"/>
      <c r="AL75" s="18"/>
      <c r="AM75" s="18"/>
    </row>
    <row r="76" spans="1:40" x14ac:dyDescent="0.35">
      <c r="A76" s="4" t="s">
        <v>35</v>
      </c>
      <c r="B76" s="9" t="s">
        <v>36</v>
      </c>
      <c r="C76" s="9" t="s">
        <v>177</v>
      </c>
      <c r="D76" s="9" t="s">
        <v>178</v>
      </c>
      <c r="E76" s="5">
        <v>19.135999999999999</v>
      </c>
      <c r="F76" s="5">
        <v>19.997</v>
      </c>
      <c r="G76" s="5">
        <v>19.725999999999999</v>
      </c>
      <c r="H76" s="5">
        <v>20.646000000000001</v>
      </c>
      <c r="I76" s="5">
        <v>21.722000000000001</v>
      </c>
      <c r="J76" s="5">
        <v>18.068999999999999</v>
      </c>
      <c r="K76" s="5">
        <v>17.484000000000002</v>
      </c>
      <c r="L76" s="5">
        <v>19.495999999999999</v>
      </c>
      <c r="M76" s="5">
        <v>22.771999999999998</v>
      </c>
      <c r="N76" s="5">
        <v>28.773</v>
      </c>
      <c r="O76" s="5">
        <v>29.478000000000002</v>
      </c>
      <c r="P76" s="5">
        <v>32.091000000000001</v>
      </c>
      <c r="Q76" s="5">
        <v>34.037999999999997</v>
      </c>
      <c r="R76" s="5">
        <v>35.317999999999998</v>
      </c>
      <c r="S76" s="5">
        <v>39.545999999999999</v>
      </c>
      <c r="T76" s="5">
        <v>41.302999999999997</v>
      </c>
      <c r="U76" s="5">
        <v>43.107999999999997</v>
      </c>
      <c r="V76" s="5">
        <v>43.212000000000003</v>
      </c>
      <c r="W76" s="5">
        <v>44.66</v>
      </c>
      <c r="X76" s="5">
        <v>45.726999999999997</v>
      </c>
      <c r="Y76" s="5">
        <v>46.36</v>
      </c>
      <c r="Z76" s="5">
        <v>47.152999999999999</v>
      </c>
      <c r="AA76" s="5">
        <v>48.540999999999997</v>
      </c>
      <c r="AB76" s="5">
        <v>49.566000000000003</v>
      </c>
      <c r="AC76" s="5">
        <v>51.317999999999998</v>
      </c>
      <c r="AD76" s="5">
        <v>52.43</v>
      </c>
      <c r="AE76" s="5">
        <v>53.017000000000003</v>
      </c>
      <c r="AF76" s="5">
        <v>54.427999999999997</v>
      </c>
      <c r="AG76" s="5">
        <v>57.292000000000002</v>
      </c>
      <c r="AH76" s="35" t="s">
        <v>369</v>
      </c>
      <c r="AI76" s="24">
        <f>SUM(AI77:AI85)</f>
        <v>0</v>
      </c>
      <c r="AJ76" s="25">
        <f>SUM(AJ77:AJ85)</f>
        <v>0</v>
      </c>
      <c r="AK76" s="20"/>
      <c r="AL76" s="20">
        <f>AJ76-AJ157</f>
        <v>0</v>
      </c>
      <c r="AM76" s="20">
        <f>AI76-AJ76</f>
        <v>0</v>
      </c>
      <c r="AN76" s="15">
        <f>SUM(AN77:AN85)</f>
        <v>36.286200000000001</v>
      </c>
    </row>
    <row r="77" spans="1:40" x14ac:dyDescent="0.35">
      <c r="A77" s="4" t="s">
        <v>35</v>
      </c>
      <c r="B77" s="9" t="s">
        <v>36</v>
      </c>
      <c r="C77" s="9" t="s">
        <v>179</v>
      </c>
      <c r="D77" s="9" t="s">
        <v>180</v>
      </c>
      <c r="E77" s="5">
        <v>9.8130000000000006</v>
      </c>
      <c r="F77" s="5">
        <v>10.366</v>
      </c>
      <c r="G77" s="5">
        <v>10.349</v>
      </c>
      <c r="H77" s="5">
        <v>10.772</v>
      </c>
      <c r="I77" s="5">
        <v>11.262</v>
      </c>
      <c r="J77" s="5">
        <v>4.6470000000000002</v>
      </c>
      <c r="K77" s="5">
        <v>3.5329999999999999</v>
      </c>
      <c r="L77" s="5">
        <v>2.8660000000000001</v>
      </c>
      <c r="M77" s="5">
        <v>3.117</v>
      </c>
      <c r="N77" s="5">
        <v>3.3660000000000001</v>
      </c>
      <c r="O77" s="5">
        <v>3.4769999999999999</v>
      </c>
      <c r="P77" s="5">
        <v>3.6970000000000001</v>
      </c>
      <c r="Q77" s="5">
        <v>3.81</v>
      </c>
      <c r="R77" s="5">
        <v>4.1310000000000002</v>
      </c>
      <c r="S77" s="5">
        <v>5.681</v>
      </c>
      <c r="T77" s="5">
        <v>6.0819999999999999</v>
      </c>
      <c r="U77" s="5">
        <v>6.5</v>
      </c>
      <c r="V77" s="5">
        <v>6.7409999999999997</v>
      </c>
      <c r="W77" s="5">
        <v>6.9939999999999998</v>
      </c>
      <c r="X77" s="5">
        <v>7.1959999999999997</v>
      </c>
      <c r="Y77" s="5">
        <v>7.3140000000000001</v>
      </c>
      <c r="Z77" s="5">
        <v>7.4809999999999999</v>
      </c>
      <c r="AA77" s="5">
        <v>7.7240000000000002</v>
      </c>
      <c r="AB77" s="5">
        <v>7.9249999999999998</v>
      </c>
      <c r="AC77" s="5">
        <v>8.2059999999999995</v>
      </c>
      <c r="AD77" s="5">
        <v>8.0649999999999995</v>
      </c>
      <c r="AE77" s="5">
        <v>8.5310000000000006</v>
      </c>
      <c r="AF77" s="5">
        <v>9.0660000000000007</v>
      </c>
      <c r="AG77" s="5">
        <v>9.7279999999999998</v>
      </c>
      <c r="AH77" s="29" t="s">
        <v>369</v>
      </c>
      <c r="AI77" s="27">
        <f t="shared" ref="AI77:AI85" si="68">SUM(AI887,AI806,AI725,AI644,AI563,AI482,AI401,AI320,AI239,AI158)</f>
        <v>0</v>
      </c>
      <c r="AJ77" s="36">
        <f t="shared" ref="AJ77" si="69">SUM(AJ887,AJ806,AJ725,AJ644,AJ563,AJ482,AJ401,AJ320,AJ239,AJ158)</f>
        <v>0</v>
      </c>
      <c r="AK77" s="18"/>
      <c r="AL77" s="18"/>
      <c r="AM77" s="18"/>
      <c r="AN77" s="16">
        <f t="shared" ref="AN77:AN85" si="70">SUM(AN887,AN806,AN725,AN644,AN563,AN482,AN401,AN320,AN239,AN158)</f>
        <v>8.5436999999999994</v>
      </c>
    </row>
    <row r="78" spans="1:40" x14ac:dyDescent="0.35">
      <c r="A78" s="4" t="s">
        <v>35</v>
      </c>
      <c r="B78" s="9" t="s">
        <v>36</v>
      </c>
      <c r="C78" s="9" t="s">
        <v>181</v>
      </c>
      <c r="D78" s="9" t="s">
        <v>182</v>
      </c>
      <c r="E78" s="5">
        <v>1.474</v>
      </c>
      <c r="F78" s="5">
        <v>1.641</v>
      </c>
      <c r="G78" s="5">
        <v>1.681</v>
      </c>
      <c r="H78" s="5">
        <v>1.66</v>
      </c>
      <c r="I78" s="5">
        <v>1.919</v>
      </c>
      <c r="J78" s="5">
        <v>2.8140000000000001</v>
      </c>
      <c r="K78" s="5">
        <v>3.0350000000000001</v>
      </c>
      <c r="L78" s="5">
        <v>4.774</v>
      </c>
      <c r="M78" s="5">
        <v>6.1749999999999998</v>
      </c>
      <c r="N78" s="5">
        <v>5.8970000000000002</v>
      </c>
      <c r="O78" s="5">
        <v>5.5750000000000002</v>
      </c>
      <c r="P78" s="5">
        <v>6.1369999999999996</v>
      </c>
      <c r="Q78" s="5">
        <v>6.633</v>
      </c>
      <c r="R78" s="5">
        <v>6.9649999999999999</v>
      </c>
      <c r="S78" s="5">
        <v>6.9020000000000001</v>
      </c>
      <c r="T78" s="5">
        <v>6.7930000000000001</v>
      </c>
      <c r="U78" s="5">
        <v>7.1740000000000004</v>
      </c>
      <c r="V78" s="5">
        <v>7.3029999999999999</v>
      </c>
      <c r="W78" s="5">
        <v>7.1449999999999996</v>
      </c>
      <c r="X78" s="5">
        <v>7.1840000000000002</v>
      </c>
      <c r="Y78" s="5">
        <v>6.9409999999999998</v>
      </c>
      <c r="Z78" s="5">
        <v>6.907</v>
      </c>
      <c r="AA78" s="5">
        <v>7.51</v>
      </c>
      <c r="AB78" s="5">
        <v>7.9630000000000001</v>
      </c>
      <c r="AC78" s="5">
        <v>8.3149999999999995</v>
      </c>
      <c r="AD78" s="5">
        <v>7.4009999999999998</v>
      </c>
      <c r="AE78" s="5">
        <v>8.0169999999999995</v>
      </c>
      <c r="AF78" s="5">
        <v>8.1760000000000002</v>
      </c>
      <c r="AG78" s="5">
        <v>9.1039999999999992</v>
      </c>
      <c r="AH78" s="29" t="s">
        <v>369</v>
      </c>
      <c r="AI78" s="27">
        <f t="shared" si="68"/>
        <v>0</v>
      </c>
      <c r="AJ78" s="36">
        <f t="shared" ref="AJ78" si="71">SUM(AJ888,AJ807,AJ726,AJ645,AJ564,AJ483,AJ402,AJ321,AJ240,AJ159)</f>
        <v>0</v>
      </c>
      <c r="AK78" s="18"/>
      <c r="AL78" s="18"/>
      <c r="AM78" s="18"/>
      <c r="AN78" s="16">
        <f t="shared" si="70"/>
        <v>7.4726999999999997</v>
      </c>
    </row>
    <row r="79" spans="1:40" x14ac:dyDescent="0.35">
      <c r="A79" s="4" t="s">
        <v>35</v>
      </c>
      <c r="B79" s="9" t="s">
        <v>36</v>
      </c>
      <c r="C79" s="9" t="s">
        <v>183</v>
      </c>
      <c r="D79" s="9" t="s">
        <v>184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29" t="s">
        <v>369</v>
      </c>
      <c r="AI79" s="27">
        <f t="shared" si="68"/>
        <v>0</v>
      </c>
      <c r="AJ79" s="36">
        <f t="shared" ref="AJ79" si="72">SUM(AJ889,AJ808,AJ727,AJ646,AJ565,AJ484,AJ403,AJ322,AJ241,AJ160)</f>
        <v>0</v>
      </c>
      <c r="AK79" s="18"/>
      <c r="AL79" s="18"/>
      <c r="AM79" s="18"/>
      <c r="AN79" s="16">
        <f t="shared" si="70"/>
        <v>0</v>
      </c>
    </row>
    <row r="80" spans="1:40" x14ac:dyDescent="0.35">
      <c r="A80" s="4" t="s">
        <v>35</v>
      </c>
      <c r="B80" s="9" t="s">
        <v>36</v>
      </c>
      <c r="C80" s="9" t="s">
        <v>185</v>
      </c>
      <c r="D80" s="9" t="s">
        <v>186</v>
      </c>
      <c r="E80" s="5">
        <v>4.08</v>
      </c>
      <c r="F80" s="5">
        <v>4.2240000000000002</v>
      </c>
      <c r="G80" s="5">
        <v>4.0350000000000001</v>
      </c>
      <c r="H80" s="5">
        <v>4.3819999999999997</v>
      </c>
      <c r="I80" s="5">
        <v>4.4969999999999999</v>
      </c>
      <c r="J80" s="5">
        <v>5.99</v>
      </c>
      <c r="K80" s="5">
        <v>6.1390000000000002</v>
      </c>
      <c r="L80" s="5">
        <v>6.452</v>
      </c>
      <c r="M80" s="5">
        <v>7.1589999999999998</v>
      </c>
      <c r="N80" s="5">
        <v>7.0209999999999999</v>
      </c>
      <c r="O80" s="5">
        <v>7.1920000000000002</v>
      </c>
      <c r="P80" s="5">
        <v>7.8419999999999996</v>
      </c>
      <c r="Q80" s="5">
        <v>8.23</v>
      </c>
      <c r="R80" s="5">
        <v>8.6180000000000003</v>
      </c>
      <c r="S80" s="5">
        <v>10.116</v>
      </c>
      <c r="T80" s="5">
        <v>10.62</v>
      </c>
      <c r="U80" s="5">
        <v>11.247</v>
      </c>
      <c r="V80" s="5">
        <v>11.292999999999999</v>
      </c>
      <c r="W80" s="5">
        <v>11.779</v>
      </c>
      <c r="X80" s="5">
        <v>11.926</v>
      </c>
      <c r="Y80" s="5">
        <v>12.087999999999999</v>
      </c>
      <c r="Z80" s="5">
        <v>12.489000000000001</v>
      </c>
      <c r="AA80" s="5">
        <v>12.926</v>
      </c>
      <c r="AB80" s="5">
        <v>13.067</v>
      </c>
      <c r="AC80" s="5">
        <v>13.685</v>
      </c>
      <c r="AD80" s="5">
        <v>13.948</v>
      </c>
      <c r="AE80" s="5">
        <v>14.313000000000001</v>
      </c>
      <c r="AF80" s="5">
        <v>15.253</v>
      </c>
      <c r="AG80" s="5">
        <v>16.459</v>
      </c>
      <c r="AH80" s="29" t="s">
        <v>369</v>
      </c>
      <c r="AI80" s="27">
        <f t="shared" si="68"/>
        <v>0</v>
      </c>
      <c r="AJ80" s="36">
        <f t="shared" ref="AJ80" si="73">SUM(AJ890,AJ809,AJ728,AJ647,AJ566,AJ485,AJ404,AJ323,AJ242,AJ161)</f>
        <v>0</v>
      </c>
      <c r="AK80" s="18"/>
      <c r="AL80" s="18"/>
      <c r="AM80" s="18"/>
      <c r="AN80" s="16">
        <f t="shared" si="70"/>
        <v>7.6518000000000015</v>
      </c>
    </row>
    <row r="81" spans="1:40" x14ac:dyDescent="0.35">
      <c r="A81" s="4" t="s">
        <v>35</v>
      </c>
      <c r="B81" s="9" t="s">
        <v>36</v>
      </c>
      <c r="C81" s="9" t="s">
        <v>187</v>
      </c>
      <c r="D81" s="9" t="s">
        <v>188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29" t="s">
        <v>369</v>
      </c>
      <c r="AI81" s="27">
        <f t="shared" si="68"/>
        <v>0</v>
      </c>
      <c r="AJ81" s="36">
        <f t="shared" ref="AJ81" si="74">SUM(AJ891,AJ810,AJ729,AJ648,AJ567,AJ486,AJ405,AJ324,AJ243,AJ162)</f>
        <v>0</v>
      </c>
      <c r="AK81" s="18"/>
      <c r="AL81" s="18"/>
      <c r="AM81" s="18"/>
      <c r="AN81" s="16">
        <f t="shared" si="70"/>
        <v>0</v>
      </c>
    </row>
    <row r="82" spans="1:40" x14ac:dyDescent="0.35">
      <c r="A82" s="4" t="s">
        <v>35</v>
      </c>
      <c r="B82" s="9" t="s">
        <v>36</v>
      </c>
      <c r="C82" s="9" t="s">
        <v>189</v>
      </c>
      <c r="D82" s="9" t="s">
        <v>190</v>
      </c>
      <c r="E82" s="5">
        <v>1.0999999999999999E-2</v>
      </c>
      <c r="F82" s="5">
        <v>1.2E-2</v>
      </c>
      <c r="G82" s="5">
        <v>1.0999999999999999E-2</v>
      </c>
      <c r="H82" s="5">
        <v>1.0999999999999999E-2</v>
      </c>
      <c r="I82" s="5">
        <v>1.0999999999999999E-2</v>
      </c>
      <c r="J82" s="5">
        <v>1.6E-2</v>
      </c>
      <c r="K82" s="5">
        <v>1.7000000000000001E-2</v>
      </c>
      <c r="L82" s="5">
        <v>1.7999999999999999E-2</v>
      </c>
      <c r="M82" s="5">
        <v>2.1000000000000001E-2</v>
      </c>
      <c r="N82" s="5">
        <v>2.1000000000000001E-2</v>
      </c>
      <c r="O82" s="5">
        <v>2.1000000000000001E-2</v>
      </c>
      <c r="P82" s="5">
        <v>2.1000000000000001E-2</v>
      </c>
      <c r="Q82" s="5">
        <v>2.1000000000000001E-2</v>
      </c>
      <c r="R82" s="5">
        <v>1.7999999999999999E-2</v>
      </c>
      <c r="S82" s="5">
        <v>2.1000000000000001E-2</v>
      </c>
      <c r="T82" s="5">
        <v>5.7000000000000002E-2</v>
      </c>
      <c r="U82" s="5">
        <v>8.4000000000000005E-2</v>
      </c>
      <c r="V82" s="5">
        <v>8.1000000000000003E-2</v>
      </c>
      <c r="W82" s="5">
        <v>9.1999999999999998E-2</v>
      </c>
      <c r="X82" s="5">
        <v>7.0999999999999994E-2</v>
      </c>
      <c r="Y82" s="5">
        <v>6.5000000000000002E-2</v>
      </c>
      <c r="Z82" s="5">
        <v>5.7000000000000002E-2</v>
      </c>
      <c r="AA82" s="5">
        <v>5.6000000000000001E-2</v>
      </c>
      <c r="AB82" s="5">
        <v>4.7E-2</v>
      </c>
      <c r="AC82" s="5">
        <v>4.9000000000000002E-2</v>
      </c>
      <c r="AD82" s="5">
        <v>4.1000000000000002E-2</v>
      </c>
      <c r="AE82" s="5">
        <v>3.5999999999999997E-2</v>
      </c>
      <c r="AF82" s="5">
        <v>4.4999999999999998E-2</v>
      </c>
      <c r="AG82" s="5">
        <v>5.5E-2</v>
      </c>
      <c r="AH82" s="29" t="s">
        <v>369</v>
      </c>
      <c r="AI82" s="27">
        <f t="shared" si="68"/>
        <v>0</v>
      </c>
      <c r="AJ82" s="36">
        <f t="shared" ref="AJ82" si="75">SUM(AJ892,AJ811,AJ730,AJ649,AJ568,AJ487,AJ406,AJ325,AJ244,AJ163)</f>
        <v>0</v>
      </c>
      <c r="AK82" s="18"/>
      <c r="AL82" s="18"/>
      <c r="AM82" s="18"/>
      <c r="AN82" s="16">
        <f t="shared" si="70"/>
        <v>0</v>
      </c>
    </row>
    <row r="83" spans="1:40" x14ac:dyDescent="0.35">
      <c r="A83" s="4" t="s">
        <v>35</v>
      </c>
      <c r="B83" s="9" t="s">
        <v>36</v>
      </c>
      <c r="C83" s="9" t="s">
        <v>191</v>
      </c>
      <c r="D83" s="9" t="s">
        <v>192</v>
      </c>
      <c r="E83" s="5">
        <v>1.6659999999999999</v>
      </c>
      <c r="F83" s="5">
        <v>1.583</v>
      </c>
      <c r="G83" s="5">
        <v>1.4370000000000001</v>
      </c>
      <c r="H83" s="5">
        <v>1.5089999999999999</v>
      </c>
      <c r="I83" s="5">
        <v>1.5840000000000001</v>
      </c>
      <c r="J83" s="5">
        <v>1.8009999999999999</v>
      </c>
      <c r="K83" s="5">
        <v>1.829</v>
      </c>
      <c r="L83" s="5">
        <v>2.25</v>
      </c>
      <c r="M83" s="5">
        <v>2.9359999999999999</v>
      </c>
      <c r="N83" s="5">
        <v>8.9619999999999997</v>
      </c>
      <c r="O83" s="5">
        <v>9.5259999999999998</v>
      </c>
      <c r="P83" s="5">
        <v>10.473000000000001</v>
      </c>
      <c r="Q83" s="5">
        <v>11.19</v>
      </c>
      <c r="R83" s="5">
        <v>11.255000000000001</v>
      </c>
      <c r="S83" s="5">
        <v>12.351000000000001</v>
      </c>
      <c r="T83" s="5">
        <v>13.509</v>
      </c>
      <c r="U83" s="5">
        <v>13.832000000000001</v>
      </c>
      <c r="V83" s="5">
        <v>13.778</v>
      </c>
      <c r="W83" s="5">
        <v>14.462</v>
      </c>
      <c r="X83" s="5">
        <v>15.172000000000001</v>
      </c>
      <c r="Y83" s="5">
        <v>15.920999999999999</v>
      </c>
      <c r="Z83" s="5">
        <v>16.254999999999999</v>
      </c>
      <c r="AA83" s="5">
        <v>16.317</v>
      </c>
      <c r="AB83" s="5">
        <v>16.588000000000001</v>
      </c>
      <c r="AC83" s="5">
        <v>17.044</v>
      </c>
      <c r="AD83" s="5">
        <v>18.928999999999998</v>
      </c>
      <c r="AE83" s="5">
        <v>18.029</v>
      </c>
      <c r="AF83" s="5">
        <v>17.693000000000001</v>
      </c>
      <c r="AG83" s="5">
        <v>17.870999999999999</v>
      </c>
      <c r="AH83" s="29" t="s">
        <v>369</v>
      </c>
      <c r="AI83" s="27">
        <f t="shared" si="68"/>
        <v>0</v>
      </c>
      <c r="AJ83" s="36">
        <f t="shared" ref="AJ83" si="76">SUM(AJ893,AJ812,AJ731,AJ650,AJ569,AJ488,AJ407,AJ326,AJ245,AJ164)</f>
        <v>0</v>
      </c>
      <c r="AK83" s="18"/>
      <c r="AL83" s="18"/>
      <c r="AM83" s="18"/>
      <c r="AN83" s="16">
        <f t="shared" si="70"/>
        <v>12.325500000000002</v>
      </c>
    </row>
    <row r="84" spans="1:40" x14ac:dyDescent="0.35">
      <c r="A84" s="4" t="s">
        <v>35</v>
      </c>
      <c r="B84" s="9" t="s">
        <v>36</v>
      </c>
      <c r="C84" s="9" t="s">
        <v>193</v>
      </c>
      <c r="D84" s="9" t="s">
        <v>194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29" t="s">
        <v>369</v>
      </c>
      <c r="AI84" s="27">
        <f t="shared" si="68"/>
        <v>0</v>
      </c>
      <c r="AJ84" s="36">
        <f t="shared" ref="AJ84" si="77">SUM(AJ894,AJ813,AJ732,AJ651,AJ570,AJ489,AJ408,AJ327,AJ246,AJ165)</f>
        <v>0</v>
      </c>
      <c r="AK84" s="18"/>
      <c r="AL84" s="18"/>
      <c r="AM84" s="18"/>
      <c r="AN84" s="16">
        <f t="shared" si="70"/>
        <v>0</v>
      </c>
    </row>
    <row r="85" spans="1:40" x14ac:dyDescent="0.35">
      <c r="A85" s="4" t="s">
        <v>35</v>
      </c>
      <c r="B85" s="9" t="s">
        <v>36</v>
      </c>
      <c r="C85" s="9" t="s">
        <v>195</v>
      </c>
      <c r="D85" s="9" t="s">
        <v>196</v>
      </c>
      <c r="E85" s="5">
        <v>2.0920000000000001</v>
      </c>
      <c r="F85" s="5">
        <v>2.1720000000000002</v>
      </c>
      <c r="G85" s="5">
        <v>2.214</v>
      </c>
      <c r="H85" s="5">
        <v>2.3130000000000002</v>
      </c>
      <c r="I85" s="5">
        <v>2.4510000000000001</v>
      </c>
      <c r="J85" s="5">
        <v>2.8029999999999999</v>
      </c>
      <c r="K85" s="5">
        <v>2.931</v>
      </c>
      <c r="L85" s="5">
        <v>3.1360000000000001</v>
      </c>
      <c r="M85" s="5">
        <v>3.3639999999999999</v>
      </c>
      <c r="N85" s="5">
        <v>3.5049999999999999</v>
      </c>
      <c r="O85" s="5">
        <v>3.6869999999999998</v>
      </c>
      <c r="P85" s="5">
        <v>3.92</v>
      </c>
      <c r="Q85" s="5">
        <v>4.1539999999999999</v>
      </c>
      <c r="R85" s="5">
        <v>4.3310000000000004</v>
      </c>
      <c r="S85" s="5">
        <v>4.476</v>
      </c>
      <c r="T85" s="5">
        <v>4.2409999999999997</v>
      </c>
      <c r="U85" s="5">
        <v>4.2709999999999999</v>
      </c>
      <c r="V85" s="5">
        <v>4.016</v>
      </c>
      <c r="W85" s="5">
        <v>4.1890000000000001</v>
      </c>
      <c r="X85" s="5">
        <v>4.1779999999999999</v>
      </c>
      <c r="Y85" s="5">
        <v>4.032</v>
      </c>
      <c r="Z85" s="5">
        <v>3.9649999999999999</v>
      </c>
      <c r="AA85" s="5">
        <v>4.0069999999999997</v>
      </c>
      <c r="AB85" s="5">
        <v>3.9769999999999999</v>
      </c>
      <c r="AC85" s="5">
        <v>4.0190000000000001</v>
      </c>
      <c r="AD85" s="5">
        <v>4.0460000000000003</v>
      </c>
      <c r="AE85" s="5">
        <v>4.0910000000000002</v>
      </c>
      <c r="AF85" s="5">
        <v>4.1950000000000003</v>
      </c>
      <c r="AG85" s="5">
        <v>4.0750000000000002</v>
      </c>
      <c r="AH85" s="29" t="s">
        <v>369</v>
      </c>
      <c r="AI85" s="27">
        <f t="shared" si="68"/>
        <v>0</v>
      </c>
      <c r="AJ85" s="36">
        <f t="shared" ref="AJ85" si="78">SUM(AJ895,AJ814,AJ733,AJ652,AJ571,AJ490,AJ409,AJ328,AJ247,AJ166)</f>
        <v>0</v>
      </c>
      <c r="AK85" s="18"/>
      <c r="AL85" s="18"/>
      <c r="AM85" s="18"/>
      <c r="AN85" s="16">
        <f t="shared" si="70"/>
        <v>0.29249999999999998</v>
      </c>
    </row>
    <row r="86" spans="1:40" x14ac:dyDescent="0.35">
      <c r="B86" s="2" t="s">
        <v>197</v>
      </c>
      <c r="AH86" s="29"/>
      <c r="AL86" s="22" t="s">
        <v>389</v>
      </c>
      <c r="AM86" s="22"/>
      <c r="AN86" s="22"/>
    </row>
    <row r="87" spans="1:40" s="13" customFormat="1" x14ac:dyDescent="0.35">
      <c r="A87" s="10" t="s">
        <v>198</v>
      </c>
      <c r="B87" s="11" t="s">
        <v>199</v>
      </c>
      <c r="C87" s="11" t="s">
        <v>37</v>
      </c>
      <c r="D87" s="11" t="s">
        <v>38</v>
      </c>
      <c r="E87" s="12">
        <v>31.968</v>
      </c>
      <c r="F87" s="12">
        <v>33.436</v>
      </c>
      <c r="G87" s="12">
        <v>34.206000000000003</v>
      </c>
      <c r="H87" s="12">
        <v>35.871000000000002</v>
      </c>
      <c r="I87" s="12">
        <v>38.56</v>
      </c>
      <c r="J87" s="12">
        <v>40.822000000000003</v>
      </c>
      <c r="K87" s="12">
        <v>42.427</v>
      </c>
      <c r="L87" s="12">
        <v>44.875</v>
      </c>
      <c r="M87" s="12">
        <v>47.362000000000002</v>
      </c>
      <c r="N87" s="12">
        <v>49.045999999999999</v>
      </c>
      <c r="O87" s="12">
        <v>51.753999999999998</v>
      </c>
      <c r="P87" s="12">
        <v>54.296999999999997</v>
      </c>
      <c r="Q87" s="12">
        <v>58.448999999999998</v>
      </c>
      <c r="R87" s="12">
        <v>62.679000000000002</v>
      </c>
      <c r="S87" s="12">
        <v>65.599000000000004</v>
      </c>
      <c r="T87" s="12">
        <v>66.953000000000003</v>
      </c>
      <c r="U87" s="12">
        <v>68.899000000000001</v>
      </c>
      <c r="V87" s="12">
        <v>70.706999999999994</v>
      </c>
      <c r="W87" s="12">
        <v>73.058000000000007</v>
      </c>
      <c r="X87" s="12">
        <v>75.498999999999995</v>
      </c>
      <c r="Y87" s="12">
        <v>76.694999999999993</v>
      </c>
      <c r="Z87" s="12">
        <v>77.165999999999997</v>
      </c>
      <c r="AA87" s="12">
        <v>79.001999999999995</v>
      </c>
      <c r="AB87" s="12">
        <v>78.734999999999999</v>
      </c>
      <c r="AC87" s="12">
        <v>80.281999999999996</v>
      </c>
      <c r="AD87" s="12">
        <v>81.596000000000004</v>
      </c>
      <c r="AE87" s="12">
        <v>83.962999999999994</v>
      </c>
      <c r="AF87" s="12">
        <v>88.394999999999996</v>
      </c>
      <c r="AG87" s="12">
        <v>92.603999999999999</v>
      </c>
      <c r="AH87" s="35"/>
      <c r="AI87" s="24">
        <f>AI88+AI97+AI103+AI110+AI120+AI127+AI134+AI141+AI148+AI157</f>
        <v>5.9698874999999987</v>
      </c>
      <c r="AJ87" s="25">
        <f>AJ88+AJ97+AJ103+AJ110+AJ120+AJ127+AJ134+AJ141+AJ148+AJ157</f>
        <v>5.9698874999999987</v>
      </c>
      <c r="AK87" s="37">
        <f>AJ87/0.3/AG87</f>
        <v>0.21488947561660401</v>
      </c>
      <c r="AL87" s="22">
        <v>1994.2</v>
      </c>
      <c r="AM87" s="23">
        <f>AL87*AK87</f>
        <v>428.53259227463172</v>
      </c>
      <c r="AN87" s="22" t="s">
        <v>390</v>
      </c>
    </row>
    <row r="88" spans="1:40" x14ac:dyDescent="0.35">
      <c r="A88" s="4" t="s">
        <v>198</v>
      </c>
      <c r="B88" s="9" t="s">
        <v>199</v>
      </c>
      <c r="C88" s="9" t="s">
        <v>39</v>
      </c>
      <c r="D88" s="9" t="s">
        <v>40</v>
      </c>
      <c r="E88" s="5">
        <v>15.451000000000001</v>
      </c>
      <c r="F88" s="5">
        <v>16.138000000000002</v>
      </c>
      <c r="G88" s="5">
        <v>15.186999999999999</v>
      </c>
      <c r="H88" s="5">
        <v>15.68</v>
      </c>
      <c r="I88" s="5">
        <v>16.738</v>
      </c>
      <c r="J88" s="5">
        <v>17.689</v>
      </c>
      <c r="K88" s="5">
        <v>18.242000000000001</v>
      </c>
      <c r="L88" s="5">
        <v>17.481000000000002</v>
      </c>
      <c r="M88" s="5">
        <v>16.116</v>
      </c>
      <c r="N88" s="5">
        <v>16.681999999999999</v>
      </c>
      <c r="O88" s="5">
        <v>17.77</v>
      </c>
      <c r="P88" s="5">
        <v>18.469000000000001</v>
      </c>
      <c r="Q88" s="5">
        <v>19.882000000000001</v>
      </c>
      <c r="R88" s="5">
        <v>20.106000000000002</v>
      </c>
      <c r="S88" s="5">
        <v>20.704000000000001</v>
      </c>
      <c r="T88" s="5">
        <v>19.661999999999999</v>
      </c>
      <c r="U88" s="5">
        <v>19.596</v>
      </c>
      <c r="V88" s="5">
        <v>20.341999999999999</v>
      </c>
      <c r="W88" s="5">
        <v>21.117999999999999</v>
      </c>
      <c r="X88" s="5">
        <v>21.773</v>
      </c>
      <c r="Y88" s="5">
        <v>21.968</v>
      </c>
      <c r="Z88" s="5">
        <v>22.283999999999999</v>
      </c>
      <c r="AA88" s="5">
        <v>22.678999999999998</v>
      </c>
      <c r="AB88" s="5">
        <v>22.718</v>
      </c>
      <c r="AC88" s="5">
        <v>23.277000000000001</v>
      </c>
      <c r="AD88" s="5">
        <v>23.649000000000001</v>
      </c>
      <c r="AE88" s="5">
        <v>24.477</v>
      </c>
      <c r="AF88" s="5">
        <v>25.881</v>
      </c>
      <c r="AG88" s="5">
        <v>26.928999999999998</v>
      </c>
      <c r="AH88" s="35" t="s">
        <v>369</v>
      </c>
      <c r="AI88" s="24">
        <f>SUM(AI89:AI96)</f>
        <v>1.8177074999999998</v>
      </c>
      <c r="AJ88" s="25">
        <f>SUM(AJ89:AJ96)</f>
        <v>1.8177074999999998</v>
      </c>
    </row>
    <row r="89" spans="1:40" x14ac:dyDescent="0.35">
      <c r="A89" s="4" t="s">
        <v>198</v>
      </c>
      <c r="B89" s="9" t="s">
        <v>199</v>
      </c>
      <c r="C89" s="9" t="s">
        <v>41</v>
      </c>
      <c r="D89" s="9" t="s">
        <v>42</v>
      </c>
      <c r="E89" s="5">
        <v>1.6E-2</v>
      </c>
      <c r="F89" s="5">
        <v>1.7000000000000001E-2</v>
      </c>
      <c r="G89" s="5">
        <v>1.6E-2</v>
      </c>
      <c r="H89" s="5">
        <v>1.6E-2</v>
      </c>
      <c r="I89" s="5">
        <v>1.7999999999999999E-2</v>
      </c>
      <c r="J89" s="5">
        <v>1.7999999999999999E-2</v>
      </c>
      <c r="K89" s="5">
        <v>1.9E-2</v>
      </c>
      <c r="L89" s="5">
        <v>1.7999999999999999E-2</v>
      </c>
      <c r="M89" s="5">
        <v>1.7000000000000001E-2</v>
      </c>
      <c r="N89" s="5">
        <v>1.7000000000000001E-2</v>
      </c>
      <c r="O89" s="5">
        <v>1.7999999999999999E-2</v>
      </c>
      <c r="P89" s="5">
        <v>1.9E-2</v>
      </c>
      <c r="Q89" s="5">
        <v>0.02</v>
      </c>
      <c r="R89" s="5">
        <v>2.1000000000000001E-2</v>
      </c>
      <c r="S89" s="5">
        <v>2.1000000000000001E-2</v>
      </c>
      <c r="T89" s="5">
        <v>1.9E-2</v>
      </c>
      <c r="U89" s="5">
        <v>1.9E-2</v>
      </c>
      <c r="V89" s="5">
        <v>1.6E-2</v>
      </c>
      <c r="W89" s="5">
        <v>1.7999999999999999E-2</v>
      </c>
      <c r="X89" s="5">
        <v>0.02</v>
      </c>
      <c r="Y89" s="5">
        <v>2.1999999999999999E-2</v>
      </c>
      <c r="Z89" s="5">
        <v>2.3E-2</v>
      </c>
      <c r="AA89" s="5">
        <v>2.4E-2</v>
      </c>
      <c r="AB89" s="5">
        <v>2.9000000000000001E-2</v>
      </c>
      <c r="AC89" s="5">
        <v>3.1E-2</v>
      </c>
      <c r="AD89" s="5">
        <v>2.5999999999999999E-2</v>
      </c>
      <c r="AE89" s="5">
        <v>3.3000000000000002E-2</v>
      </c>
      <c r="AF89" s="5">
        <v>4.5999999999999999E-2</v>
      </c>
      <c r="AG89" s="5">
        <v>5.3999999999999999E-2</v>
      </c>
      <c r="AH89" s="29" t="s">
        <v>369</v>
      </c>
      <c r="AI89" s="27">
        <f t="shared" ref="AI89:AI96" si="79">0.3*0.9*0.25*AG89</f>
        <v>3.6450000000000002E-3</v>
      </c>
      <c r="AJ89" s="36">
        <f>AI89</f>
        <v>3.6450000000000002E-3</v>
      </c>
    </row>
    <row r="90" spans="1:40" x14ac:dyDescent="0.35">
      <c r="A90" s="4" t="s">
        <v>198</v>
      </c>
      <c r="B90" s="9" t="s">
        <v>199</v>
      </c>
      <c r="C90" s="9" t="s">
        <v>43</v>
      </c>
      <c r="D90" s="9" t="s">
        <v>44</v>
      </c>
      <c r="AH90" s="29" t="s">
        <v>369</v>
      </c>
      <c r="AI90" s="27">
        <f t="shared" si="79"/>
        <v>0</v>
      </c>
      <c r="AJ90" s="36">
        <f t="shared" ref="AJ90:AJ109" si="80">AI90</f>
        <v>0</v>
      </c>
    </row>
    <row r="91" spans="1:40" x14ac:dyDescent="0.35">
      <c r="A91" s="4" t="s">
        <v>198</v>
      </c>
      <c r="B91" s="9" t="s">
        <v>199</v>
      </c>
      <c r="C91" s="9" t="s">
        <v>45</v>
      </c>
      <c r="D91" s="9" t="s">
        <v>46</v>
      </c>
      <c r="E91" s="5">
        <v>15.319000000000001</v>
      </c>
      <c r="F91" s="5">
        <v>16.001000000000001</v>
      </c>
      <c r="G91" s="5">
        <v>15.058</v>
      </c>
      <c r="H91" s="5">
        <v>15.547000000000001</v>
      </c>
      <c r="I91" s="5">
        <v>16.594999999999999</v>
      </c>
      <c r="J91" s="5">
        <v>17.539000000000001</v>
      </c>
      <c r="K91" s="5">
        <v>18.087</v>
      </c>
      <c r="L91" s="5">
        <v>17.332999999999998</v>
      </c>
      <c r="M91" s="5">
        <v>15.978</v>
      </c>
      <c r="N91" s="5">
        <v>16.541</v>
      </c>
      <c r="O91" s="5">
        <v>17.62</v>
      </c>
      <c r="P91" s="5">
        <v>18.312000000000001</v>
      </c>
      <c r="Q91" s="5">
        <v>19.713999999999999</v>
      </c>
      <c r="R91" s="5">
        <v>19.934999999999999</v>
      </c>
      <c r="S91" s="5">
        <v>20.527999999999999</v>
      </c>
      <c r="T91" s="5">
        <v>19.501999999999999</v>
      </c>
      <c r="U91" s="5">
        <v>19.425999999999998</v>
      </c>
      <c r="V91" s="5">
        <v>20.173999999999999</v>
      </c>
      <c r="W91" s="5">
        <v>20.946000000000002</v>
      </c>
      <c r="X91" s="5">
        <v>21.597000000000001</v>
      </c>
      <c r="Y91" s="5">
        <v>21.786999999999999</v>
      </c>
      <c r="Z91" s="5">
        <v>22.103000000000002</v>
      </c>
      <c r="AA91" s="5">
        <v>22.497</v>
      </c>
      <c r="AB91" s="5">
        <v>22.53</v>
      </c>
      <c r="AC91" s="5">
        <v>23.088000000000001</v>
      </c>
      <c r="AD91" s="5">
        <v>23.460999999999999</v>
      </c>
      <c r="AE91" s="5">
        <v>24.283000000000001</v>
      </c>
      <c r="AF91" s="5">
        <v>25.669</v>
      </c>
      <c r="AG91" s="5">
        <v>26.709</v>
      </c>
      <c r="AH91" s="29" t="s">
        <v>369</v>
      </c>
      <c r="AI91" s="27">
        <f>0.3*0.9*0.25*AG91</f>
        <v>1.8028575</v>
      </c>
      <c r="AJ91" s="36">
        <f t="shared" si="80"/>
        <v>1.8028575</v>
      </c>
      <c r="AK91" s="22" t="s">
        <v>372</v>
      </c>
      <c r="AL91" s="14"/>
    </row>
    <row r="92" spans="1:40" x14ac:dyDescent="0.35">
      <c r="A92" s="4" t="s">
        <v>198</v>
      </c>
      <c r="B92" s="9" t="s">
        <v>199</v>
      </c>
      <c r="C92" s="9" t="s">
        <v>47</v>
      </c>
      <c r="D92" s="9" t="s">
        <v>48</v>
      </c>
      <c r="AH92" s="29" t="s">
        <v>369</v>
      </c>
      <c r="AI92" s="27">
        <f t="shared" si="79"/>
        <v>0</v>
      </c>
      <c r="AJ92" s="36">
        <f t="shared" si="80"/>
        <v>0</v>
      </c>
    </row>
    <row r="93" spans="1:40" x14ac:dyDescent="0.35">
      <c r="A93" s="4" t="s">
        <v>198</v>
      </c>
      <c r="B93" s="9" t="s">
        <v>199</v>
      </c>
      <c r="C93" s="9" t="s">
        <v>49</v>
      </c>
      <c r="D93" s="9" t="s">
        <v>50</v>
      </c>
      <c r="AH93" s="29" t="s">
        <v>369</v>
      </c>
      <c r="AI93" s="27">
        <f t="shared" si="79"/>
        <v>0</v>
      </c>
      <c r="AJ93" s="36">
        <f t="shared" si="80"/>
        <v>0</v>
      </c>
    </row>
    <row r="94" spans="1:40" x14ac:dyDescent="0.35">
      <c r="A94" s="4" t="s">
        <v>198</v>
      </c>
      <c r="B94" s="9" t="s">
        <v>199</v>
      </c>
      <c r="C94" s="9" t="s">
        <v>51</v>
      </c>
      <c r="D94" s="9" t="s">
        <v>52</v>
      </c>
      <c r="E94" s="5">
        <v>0.115</v>
      </c>
      <c r="F94" s="5">
        <v>0.121</v>
      </c>
      <c r="G94" s="5">
        <v>0.113</v>
      </c>
      <c r="H94" s="5">
        <v>0.11700000000000001</v>
      </c>
      <c r="I94" s="5">
        <v>0.125</v>
      </c>
      <c r="J94" s="5">
        <v>0.13200000000000001</v>
      </c>
      <c r="K94" s="5">
        <v>0.13600000000000001</v>
      </c>
      <c r="L94" s="5">
        <v>0.13100000000000001</v>
      </c>
      <c r="M94" s="5">
        <v>0.121</v>
      </c>
      <c r="N94" s="5">
        <v>0.125</v>
      </c>
      <c r="O94" s="5">
        <v>0.13300000000000001</v>
      </c>
      <c r="P94" s="5">
        <v>0.13800000000000001</v>
      </c>
      <c r="Q94" s="5">
        <v>0.14799999999999999</v>
      </c>
      <c r="R94" s="5">
        <v>0.15</v>
      </c>
      <c r="S94" s="5">
        <v>0.154</v>
      </c>
      <c r="T94" s="5">
        <v>0.14000000000000001</v>
      </c>
      <c r="U94" s="5">
        <v>0.151</v>
      </c>
      <c r="V94" s="5">
        <v>0.151</v>
      </c>
      <c r="W94" s="5">
        <v>0.154</v>
      </c>
      <c r="X94" s="5">
        <v>0.157</v>
      </c>
      <c r="Y94" s="5">
        <v>0.159</v>
      </c>
      <c r="Z94" s="5">
        <v>0.159</v>
      </c>
      <c r="AA94" s="5">
        <v>0.159</v>
      </c>
      <c r="AB94" s="5">
        <v>0.159</v>
      </c>
      <c r="AC94" s="5">
        <v>0.158</v>
      </c>
      <c r="AD94" s="5">
        <v>0.16200000000000001</v>
      </c>
      <c r="AE94" s="5">
        <v>0.161</v>
      </c>
      <c r="AF94" s="5">
        <v>0.16600000000000001</v>
      </c>
      <c r="AG94" s="5">
        <v>0.16600000000000001</v>
      </c>
      <c r="AH94" s="29" t="s">
        <v>369</v>
      </c>
      <c r="AI94" s="27">
        <f t="shared" si="79"/>
        <v>1.1205000000000001E-2</v>
      </c>
      <c r="AJ94" s="36">
        <f t="shared" si="80"/>
        <v>1.1205000000000001E-2</v>
      </c>
    </row>
    <row r="95" spans="1:40" x14ac:dyDescent="0.35">
      <c r="A95" s="4" t="s">
        <v>198</v>
      </c>
      <c r="B95" s="9" t="s">
        <v>199</v>
      </c>
      <c r="C95" s="9" t="s">
        <v>53</v>
      </c>
      <c r="D95" s="9" t="s">
        <v>54</v>
      </c>
      <c r="AH95" s="29" t="s">
        <v>369</v>
      </c>
      <c r="AI95" s="27">
        <f t="shared" si="79"/>
        <v>0</v>
      </c>
      <c r="AJ95" s="36">
        <f t="shared" si="80"/>
        <v>0</v>
      </c>
    </row>
    <row r="96" spans="1:40" x14ac:dyDescent="0.35">
      <c r="A96" s="4" t="s">
        <v>198</v>
      </c>
      <c r="B96" s="9" t="s">
        <v>199</v>
      </c>
      <c r="C96" s="9" t="s">
        <v>55</v>
      </c>
      <c r="D96" s="9" t="s">
        <v>56</v>
      </c>
      <c r="AH96" s="29"/>
      <c r="AI96" s="27">
        <f t="shared" si="79"/>
        <v>0</v>
      </c>
      <c r="AJ96" s="36">
        <f t="shared" si="80"/>
        <v>0</v>
      </c>
    </row>
    <row r="97" spans="1:39" x14ac:dyDescent="0.35">
      <c r="A97" s="4" t="s">
        <v>198</v>
      </c>
      <c r="B97" s="9" t="s">
        <v>199</v>
      </c>
      <c r="C97" s="9" t="s">
        <v>57</v>
      </c>
      <c r="D97" s="9" t="s">
        <v>58</v>
      </c>
      <c r="AH97" s="35" t="s">
        <v>369</v>
      </c>
      <c r="AI97" s="24">
        <f>SUM(AI98:AI102)</f>
        <v>0</v>
      </c>
      <c r="AJ97" s="25">
        <f>SUM(AJ98:AJ102)</f>
        <v>0</v>
      </c>
    </row>
    <row r="98" spans="1:39" x14ac:dyDescent="0.35">
      <c r="A98" s="4" t="s">
        <v>198</v>
      </c>
      <c r="B98" s="9" t="s">
        <v>199</v>
      </c>
      <c r="C98" s="9" t="s">
        <v>59</v>
      </c>
      <c r="D98" s="9" t="s">
        <v>60</v>
      </c>
      <c r="AH98" s="29" t="s">
        <v>369</v>
      </c>
      <c r="AI98" s="27" t="str">
        <f t="shared" ref="AI98:AI102" si="81">IF(AH98="X","",AG98*0.3)</f>
        <v/>
      </c>
      <c r="AJ98" s="36" t="str">
        <f t="shared" si="80"/>
        <v/>
      </c>
    </row>
    <row r="99" spans="1:39" x14ac:dyDescent="0.35">
      <c r="A99" s="4" t="s">
        <v>198</v>
      </c>
      <c r="B99" s="9" t="s">
        <v>199</v>
      </c>
      <c r="C99" s="9" t="s">
        <v>61</v>
      </c>
      <c r="D99" s="9" t="s">
        <v>62</v>
      </c>
      <c r="AH99" s="29" t="s">
        <v>369</v>
      </c>
      <c r="AI99" s="27" t="str">
        <f t="shared" si="81"/>
        <v/>
      </c>
      <c r="AJ99" s="36" t="str">
        <f t="shared" si="80"/>
        <v/>
      </c>
    </row>
    <row r="100" spans="1:39" x14ac:dyDescent="0.35">
      <c r="A100" s="4" t="s">
        <v>198</v>
      </c>
      <c r="B100" s="9" t="s">
        <v>199</v>
      </c>
      <c r="C100" s="9" t="s">
        <v>63</v>
      </c>
      <c r="D100" s="9" t="s">
        <v>64</v>
      </c>
      <c r="AH100" s="29" t="s">
        <v>369</v>
      </c>
      <c r="AI100" s="27" t="str">
        <f t="shared" si="81"/>
        <v/>
      </c>
      <c r="AJ100" s="36" t="str">
        <f t="shared" si="80"/>
        <v/>
      </c>
    </row>
    <row r="101" spans="1:39" x14ac:dyDescent="0.35">
      <c r="A101" s="4" t="s">
        <v>198</v>
      </c>
      <c r="B101" s="9" t="s">
        <v>199</v>
      </c>
      <c r="C101" s="9" t="s">
        <v>65</v>
      </c>
      <c r="D101" s="9" t="s">
        <v>66</v>
      </c>
      <c r="AH101" s="29" t="s">
        <v>369</v>
      </c>
      <c r="AI101" s="27" t="str">
        <f t="shared" si="81"/>
        <v/>
      </c>
      <c r="AJ101" s="36" t="str">
        <f t="shared" si="80"/>
        <v/>
      </c>
    </row>
    <row r="102" spans="1:39" x14ac:dyDescent="0.35">
      <c r="A102" s="4" t="s">
        <v>198</v>
      </c>
      <c r="B102" s="9" t="s">
        <v>199</v>
      </c>
      <c r="C102" s="9" t="s">
        <v>67</v>
      </c>
      <c r="D102" s="9" t="s">
        <v>68</v>
      </c>
      <c r="AH102" s="29" t="s">
        <v>369</v>
      </c>
      <c r="AI102" s="27" t="str">
        <f t="shared" si="81"/>
        <v/>
      </c>
      <c r="AJ102" s="36" t="str">
        <f t="shared" si="80"/>
        <v/>
      </c>
    </row>
    <row r="103" spans="1:39" x14ac:dyDescent="0.35">
      <c r="A103" s="4" t="s">
        <v>198</v>
      </c>
      <c r="B103" s="9" t="s">
        <v>199</v>
      </c>
      <c r="C103" s="9" t="s">
        <v>69</v>
      </c>
      <c r="D103" s="9" t="s">
        <v>70</v>
      </c>
      <c r="E103" s="5">
        <v>1.2</v>
      </c>
      <c r="F103" s="5">
        <v>1.2549999999999999</v>
      </c>
      <c r="G103" s="5">
        <v>1.179</v>
      </c>
      <c r="H103" s="5">
        <v>1.2170000000000001</v>
      </c>
      <c r="I103" s="5">
        <v>1.3</v>
      </c>
      <c r="J103" s="5">
        <v>1.375</v>
      </c>
      <c r="K103" s="5">
        <v>2.125</v>
      </c>
      <c r="L103" s="5">
        <v>2.5329999999999999</v>
      </c>
      <c r="M103" s="5">
        <v>2.8460000000000001</v>
      </c>
      <c r="N103" s="5">
        <v>2.988</v>
      </c>
      <c r="O103" s="5">
        <v>3.3090000000000002</v>
      </c>
      <c r="P103" s="5">
        <v>3.637</v>
      </c>
      <c r="Q103" s="5">
        <v>3.915</v>
      </c>
      <c r="R103" s="5">
        <v>4.1219999999999999</v>
      </c>
      <c r="S103" s="5">
        <v>4.2839999999999998</v>
      </c>
      <c r="T103" s="5">
        <v>4.556</v>
      </c>
      <c r="U103" s="5">
        <v>4.7249999999999996</v>
      </c>
      <c r="V103" s="5">
        <v>4.8410000000000002</v>
      </c>
      <c r="W103" s="5">
        <v>4.9459999999999997</v>
      </c>
      <c r="X103" s="5">
        <v>5.0890000000000004</v>
      </c>
      <c r="Y103" s="5">
        <v>5.226</v>
      </c>
      <c r="Z103" s="5">
        <v>5.2670000000000003</v>
      </c>
      <c r="AA103" s="5">
        <v>5.4139999999999997</v>
      </c>
      <c r="AB103" s="5">
        <v>5.4420000000000002</v>
      </c>
      <c r="AC103" s="5">
        <v>5.5869999999999997</v>
      </c>
      <c r="AD103" s="5">
        <v>5.7190000000000003</v>
      </c>
      <c r="AE103" s="5">
        <v>5.9</v>
      </c>
      <c r="AF103" s="5">
        <v>6.2050000000000001</v>
      </c>
      <c r="AG103" s="5">
        <v>6.6539999999999999</v>
      </c>
      <c r="AH103" s="35" t="s">
        <v>369</v>
      </c>
      <c r="AI103" s="24">
        <f>SUM(AI104:AI109)</f>
        <v>0</v>
      </c>
      <c r="AJ103" s="25">
        <f>SUM(AJ104:AJ109)</f>
        <v>0</v>
      </c>
    </row>
    <row r="104" spans="1:39" x14ac:dyDescent="0.35">
      <c r="A104" s="4" t="s">
        <v>198</v>
      </c>
      <c r="B104" s="9" t="s">
        <v>199</v>
      </c>
      <c r="C104" s="9" t="s">
        <v>71</v>
      </c>
      <c r="D104" s="9" t="s">
        <v>72</v>
      </c>
      <c r="E104" s="5">
        <v>0.28499999999999998</v>
      </c>
      <c r="F104" s="5">
        <v>0.29899999999999999</v>
      </c>
      <c r="G104" s="5">
        <v>0.28100000000000003</v>
      </c>
      <c r="H104" s="5">
        <v>0.28999999999999998</v>
      </c>
      <c r="I104" s="5">
        <v>0.309</v>
      </c>
      <c r="J104" s="5">
        <v>0.32800000000000001</v>
      </c>
      <c r="K104" s="5">
        <v>0.50600000000000001</v>
      </c>
      <c r="L104" s="5">
        <v>0.60499999999999998</v>
      </c>
      <c r="M104" s="5">
        <v>0.67800000000000005</v>
      </c>
      <c r="N104" s="5">
        <v>0.71199999999999997</v>
      </c>
      <c r="O104" s="5">
        <v>0.79</v>
      </c>
      <c r="P104" s="5">
        <v>0.86699999999999999</v>
      </c>
      <c r="Q104" s="5">
        <v>0.93400000000000005</v>
      </c>
      <c r="R104" s="5">
        <v>0.98299999999999998</v>
      </c>
      <c r="S104" s="5">
        <v>1.022</v>
      </c>
      <c r="T104" s="5">
        <v>1.163</v>
      </c>
      <c r="U104" s="5">
        <v>1.2350000000000001</v>
      </c>
      <c r="V104" s="5">
        <v>1.2789999999999999</v>
      </c>
      <c r="W104" s="5">
        <v>1.331</v>
      </c>
      <c r="X104" s="5">
        <v>1.387</v>
      </c>
      <c r="Y104" s="5">
        <v>1.4379999999999999</v>
      </c>
      <c r="Z104" s="5">
        <v>1.492</v>
      </c>
      <c r="AA104" s="5">
        <v>1.589</v>
      </c>
      <c r="AB104" s="5">
        <v>1.6040000000000001</v>
      </c>
      <c r="AC104" s="5">
        <v>1.67</v>
      </c>
      <c r="AD104" s="5">
        <v>1.7250000000000001</v>
      </c>
      <c r="AE104" s="5">
        <v>1.776</v>
      </c>
      <c r="AF104" s="5">
        <v>1.9259999999999999</v>
      </c>
      <c r="AG104" s="5">
        <v>2.169</v>
      </c>
      <c r="AH104" s="29" t="s">
        <v>369</v>
      </c>
      <c r="AI104" s="27" t="str">
        <f t="shared" ref="AI104:AI109" si="82">IF(AH104="X","",AG104*0.3)</f>
        <v/>
      </c>
      <c r="AJ104" s="36" t="str">
        <f t="shared" si="80"/>
        <v/>
      </c>
    </row>
    <row r="105" spans="1:39" x14ac:dyDescent="0.35">
      <c r="A105" s="4" t="s">
        <v>198</v>
      </c>
      <c r="B105" s="9" t="s">
        <v>199</v>
      </c>
      <c r="C105" s="9" t="s">
        <v>73</v>
      </c>
      <c r="D105" s="9" t="s">
        <v>74</v>
      </c>
      <c r="E105" s="5">
        <v>0.91300000000000003</v>
      </c>
      <c r="F105" s="5">
        <v>0.95499999999999996</v>
      </c>
      <c r="G105" s="5">
        <v>0.89700000000000002</v>
      </c>
      <c r="H105" s="5">
        <v>0.92600000000000005</v>
      </c>
      <c r="I105" s="5">
        <v>0.98899999999999999</v>
      </c>
      <c r="J105" s="5">
        <v>1.046</v>
      </c>
      <c r="K105" s="5">
        <v>1.617</v>
      </c>
      <c r="L105" s="5">
        <v>1.927</v>
      </c>
      <c r="M105" s="5">
        <v>2.1659999999999999</v>
      </c>
      <c r="N105" s="5">
        <v>2.274</v>
      </c>
      <c r="O105" s="5">
        <v>2.5179999999999998</v>
      </c>
      <c r="P105" s="5">
        <v>2.7669999999999999</v>
      </c>
      <c r="Q105" s="5">
        <v>2.9780000000000002</v>
      </c>
      <c r="R105" s="5">
        <v>3.1360000000000001</v>
      </c>
      <c r="S105" s="5">
        <v>3.26</v>
      </c>
      <c r="T105" s="5">
        <v>3.3889999999999998</v>
      </c>
      <c r="U105" s="5">
        <v>3.4849999999999999</v>
      </c>
      <c r="V105" s="5">
        <v>3.5569999999999999</v>
      </c>
      <c r="W105" s="5">
        <v>3.61</v>
      </c>
      <c r="X105" s="5">
        <v>3.6960000000000002</v>
      </c>
      <c r="Y105" s="5">
        <v>3.7810000000000001</v>
      </c>
      <c r="Z105" s="5">
        <v>3.77</v>
      </c>
      <c r="AA105" s="5">
        <v>3.82</v>
      </c>
      <c r="AB105" s="5">
        <v>3.8319999999999999</v>
      </c>
      <c r="AC105" s="5">
        <v>3.911</v>
      </c>
      <c r="AD105" s="5">
        <v>3.9889999999999999</v>
      </c>
      <c r="AE105" s="5">
        <v>4.1189999999999998</v>
      </c>
      <c r="AF105" s="5">
        <v>4.2729999999999997</v>
      </c>
      <c r="AG105" s="5">
        <v>4.4800000000000004</v>
      </c>
      <c r="AH105" s="29" t="s">
        <v>369</v>
      </c>
      <c r="AI105" s="27" t="str">
        <f t="shared" si="82"/>
        <v/>
      </c>
      <c r="AJ105" s="36" t="str">
        <f t="shared" si="80"/>
        <v/>
      </c>
    </row>
    <row r="106" spans="1:39" x14ac:dyDescent="0.35">
      <c r="A106" s="4" t="s">
        <v>198</v>
      </c>
      <c r="B106" s="9" t="s">
        <v>199</v>
      </c>
      <c r="C106" s="9" t="s">
        <v>75</v>
      </c>
      <c r="D106" s="9" t="s">
        <v>76</v>
      </c>
      <c r="E106" s="5">
        <v>1E-3</v>
      </c>
      <c r="F106" s="5">
        <v>1E-3</v>
      </c>
      <c r="G106" s="5">
        <v>1E-3</v>
      </c>
      <c r="H106" s="5">
        <v>1E-3</v>
      </c>
      <c r="I106" s="5">
        <v>1E-3</v>
      </c>
      <c r="J106" s="5">
        <v>1E-3</v>
      </c>
      <c r="K106" s="5">
        <v>2E-3</v>
      </c>
      <c r="L106" s="5">
        <v>2E-3</v>
      </c>
      <c r="M106" s="5">
        <v>2E-3</v>
      </c>
      <c r="N106" s="5">
        <v>2E-3</v>
      </c>
      <c r="O106" s="5">
        <v>2E-3</v>
      </c>
      <c r="P106" s="5">
        <v>3.0000000000000001E-3</v>
      </c>
      <c r="Q106" s="5">
        <v>3.0000000000000001E-3</v>
      </c>
      <c r="R106" s="5">
        <v>3.0000000000000001E-3</v>
      </c>
      <c r="S106" s="5">
        <v>3.0000000000000001E-3</v>
      </c>
      <c r="T106" s="5">
        <v>4.0000000000000001E-3</v>
      </c>
      <c r="U106" s="5">
        <v>5.0000000000000001E-3</v>
      </c>
      <c r="V106" s="5">
        <v>4.0000000000000001E-3</v>
      </c>
      <c r="W106" s="5">
        <v>6.0000000000000001E-3</v>
      </c>
      <c r="X106" s="5">
        <v>6.0000000000000001E-3</v>
      </c>
      <c r="Y106" s="5">
        <v>7.0000000000000001E-3</v>
      </c>
      <c r="Z106" s="5">
        <v>5.0000000000000001E-3</v>
      </c>
      <c r="AA106" s="5">
        <v>5.0000000000000001E-3</v>
      </c>
      <c r="AB106" s="5">
        <v>6.0000000000000001E-3</v>
      </c>
      <c r="AC106" s="5">
        <v>6.0000000000000001E-3</v>
      </c>
      <c r="AD106" s="5">
        <v>5.0000000000000001E-3</v>
      </c>
      <c r="AE106" s="5">
        <v>5.0000000000000001E-3</v>
      </c>
      <c r="AF106" s="5">
        <v>6.0000000000000001E-3</v>
      </c>
      <c r="AG106" s="5">
        <v>5.0000000000000001E-3</v>
      </c>
      <c r="AH106" s="29" t="s">
        <v>369</v>
      </c>
      <c r="AI106" s="27" t="str">
        <f t="shared" si="82"/>
        <v/>
      </c>
      <c r="AJ106" s="36" t="str">
        <f t="shared" si="80"/>
        <v/>
      </c>
    </row>
    <row r="107" spans="1:39" x14ac:dyDescent="0.35">
      <c r="A107" s="4" t="s">
        <v>198</v>
      </c>
      <c r="B107" s="9" t="s">
        <v>199</v>
      </c>
      <c r="C107" s="9" t="s">
        <v>77</v>
      </c>
      <c r="D107" s="9" t="s">
        <v>78</v>
      </c>
      <c r="AH107" s="29" t="s">
        <v>369</v>
      </c>
      <c r="AI107" s="27" t="str">
        <f t="shared" si="82"/>
        <v/>
      </c>
      <c r="AJ107" s="36" t="str">
        <f t="shared" si="80"/>
        <v/>
      </c>
    </row>
    <row r="108" spans="1:39" x14ac:dyDescent="0.35">
      <c r="A108" s="4" t="s">
        <v>198</v>
      </c>
      <c r="B108" s="9" t="s">
        <v>199</v>
      </c>
      <c r="C108" s="9" t="s">
        <v>79</v>
      </c>
      <c r="D108" s="9" t="s">
        <v>80</v>
      </c>
      <c r="AH108" s="29" t="s">
        <v>369</v>
      </c>
      <c r="AI108" s="27" t="str">
        <f t="shared" si="82"/>
        <v/>
      </c>
      <c r="AJ108" s="36" t="str">
        <f t="shared" si="80"/>
        <v/>
      </c>
    </row>
    <row r="109" spans="1:39" x14ac:dyDescent="0.35">
      <c r="A109" s="4" t="s">
        <v>198</v>
      </c>
      <c r="B109" s="9" t="s">
        <v>199</v>
      </c>
      <c r="C109" s="9" t="s">
        <v>81</v>
      </c>
      <c r="D109" s="9" t="s">
        <v>82</v>
      </c>
      <c r="AH109" s="29" t="s">
        <v>369</v>
      </c>
      <c r="AI109" s="27" t="str">
        <f t="shared" si="82"/>
        <v/>
      </c>
      <c r="AJ109" s="36" t="str">
        <f t="shared" si="80"/>
        <v/>
      </c>
    </row>
    <row r="110" spans="1:39" x14ac:dyDescent="0.35">
      <c r="A110" s="4" t="s">
        <v>198</v>
      </c>
      <c r="B110" s="9" t="s">
        <v>199</v>
      </c>
      <c r="C110" s="9" t="s">
        <v>83</v>
      </c>
      <c r="D110" s="9" t="s">
        <v>84</v>
      </c>
      <c r="E110" s="5">
        <v>3.984</v>
      </c>
      <c r="F110" s="5">
        <v>4.2990000000000004</v>
      </c>
      <c r="G110" s="5">
        <v>4.8280000000000003</v>
      </c>
      <c r="H110" s="5">
        <v>4.8899999999999997</v>
      </c>
      <c r="I110" s="5">
        <v>4.875</v>
      </c>
      <c r="J110" s="5">
        <v>4.8630000000000004</v>
      </c>
      <c r="K110" s="5">
        <v>3.32</v>
      </c>
      <c r="L110" s="5">
        <v>3.669</v>
      </c>
      <c r="M110" s="5">
        <v>4.093</v>
      </c>
      <c r="N110" s="5">
        <v>4.3099999999999996</v>
      </c>
      <c r="O110" s="5">
        <v>4.7210000000000001</v>
      </c>
      <c r="P110" s="5">
        <v>4.8540000000000001</v>
      </c>
      <c r="Q110" s="5">
        <v>5.226</v>
      </c>
      <c r="R110" s="5">
        <v>5.5919999999999996</v>
      </c>
      <c r="S110" s="5">
        <v>6.0309999999999997</v>
      </c>
      <c r="T110" s="5">
        <v>6.1310000000000002</v>
      </c>
      <c r="U110" s="5">
        <v>6.048</v>
      </c>
      <c r="V110" s="5">
        <v>6.1280000000000001</v>
      </c>
      <c r="W110" s="5">
        <v>6.2670000000000003</v>
      </c>
      <c r="X110" s="5">
        <v>6.46</v>
      </c>
      <c r="Y110" s="5">
        <v>6.41</v>
      </c>
      <c r="Z110" s="5">
        <v>6.3360000000000003</v>
      </c>
      <c r="AA110" s="5">
        <v>6.3890000000000002</v>
      </c>
      <c r="AB110" s="5">
        <v>6.2549999999999999</v>
      </c>
      <c r="AC110" s="5">
        <v>6.2270000000000003</v>
      </c>
      <c r="AD110" s="5">
        <v>6.1989999999999998</v>
      </c>
      <c r="AE110" s="5">
        <v>6.2779999999999996</v>
      </c>
      <c r="AF110" s="5">
        <v>6.4660000000000002</v>
      </c>
      <c r="AG110" s="5">
        <v>6.4950000000000001</v>
      </c>
      <c r="AH110" s="35"/>
      <c r="AI110" s="24">
        <f>SUM(AI111:AI119)</f>
        <v>1.1912400000000001</v>
      </c>
      <c r="AJ110" s="25">
        <f>SUM(AJ111:AJ119)</f>
        <v>1.1912400000000001</v>
      </c>
      <c r="AK110" s="22" t="s">
        <v>378</v>
      </c>
      <c r="AM110" s="14"/>
    </row>
    <row r="111" spans="1:39" x14ac:dyDescent="0.35">
      <c r="A111" s="4" t="s">
        <v>198</v>
      </c>
      <c r="B111" s="9" t="s">
        <v>199</v>
      </c>
      <c r="C111" s="9" t="s">
        <v>85</v>
      </c>
      <c r="D111" s="9" t="s">
        <v>86</v>
      </c>
      <c r="E111" s="5">
        <v>0.20100000000000001</v>
      </c>
      <c r="F111" s="5">
        <v>0.217</v>
      </c>
      <c r="G111" s="5">
        <v>0.24399999999999999</v>
      </c>
      <c r="H111" s="5">
        <v>0.247</v>
      </c>
      <c r="I111" s="5">
        <v>0.246</v>
      </c>
      <c r="J111" s="5">
        <v>0.246</v>
      </c>
      <c r="K111" s="5">
        <v>0.16800000000000001</v>
      </c>
      <c r="L111" s="5">
        <v>0.185</v>
      </c>
      <c r="M111" s="5">
        <v>0.20699999999999999</v>
      </c>
      <c r="N111" s="5">
        <v>0.218</v>
      </c>
      <c r="O111" s="5">
        <v>0.23899999999999999</v>
      </c>
      <c r="P111" s="5">
        <v>0.24399999999999999</v>
      </c>
      <c r="Q111" s="5">
        <v>0.26300000000000001</v>
      </c>
      <c r="R111" s="5">
        <v>0.28299999999999997</v>
      </c>
      <c r="S111" s="5">
        <v>0.30399999999999999</v>
      </c>
      <c r="T111" s="5">
        <v>0.30299999999999999</v>
      </c>
      <c r="U111" s="5">
        <v>0.315</v>
      </c>
      <c r="V111" s="5">
        <v>2.0099999999999998</v>
      </c>
      <c r="W111" s="5">
        <v>1.87</v>
      </c>
      <c r="X111" s="5">
        <v>1.8740000000000001</v>
      </c>
      <c r="Y111" s="5">
        <v>1.762</v>
      </c>
      <c r="Z111" s="5">
        <v>1.5920000000000001</v>
      </c>
      <c r="AA111" s="5">
        <v>1.5509999999999999</v>
      </c>
      <c r="AB111" s="5">
        <v>1.4810000000000001</v>
      </c>
      <c r="AC111" s="5">
        <v>1.419</v>
      </c>
      <c r="AD111" s="5">
        <v>1.3480000000000001</v>
      </c>
      <c r="AE111" s="5">
        <v>1.262</v>
      </c>
      <c r="AF111" s="5">
        <v>1.2689999999999999</v>
      </c>
      <c r="AG111" s="5">
        <v>1.321</v>
      </c>
      <c r="AH111" s="29"/>
      <c r="AI111" s="27">
        <f t="shared" ref="AI111:AI115" si="83">IF(AH111="X","",AG111*0.3*0.9)</f>
        <v>0.35666999999999999</v>
      </c>
      <c r="AJ111" s="36">
        <f>AI111</f>
        <v>0.35666999999999999</v>
      </c>
    </row>
    <row r="112" spans="1:39" x14ac:dyDescent="0.35">
      <c r="A112" s="4" t="s">
        <v>198</v>
      </c>
      <c r="B112" s="9" t="s">
        <v>199</v>
      </c>
      <c r="C112" s="9" t="s">
        <v>87</v>
      </c>
      <c r="D112" s="9" t="s">
        <v>88</v>
      </c>
      <c r="E112" s="5">
        <v>1.65</v>
      </c>
      <c r="F112" s="5">
        <v>1.78</v>
      </c>
      <c r="G112" s="5">
        <v>2</v>
      </c>
      <c r="H112" s="5">
        <v>2.0259999999999998</v>
      </c>
      <c r="I112" s="5">
        <v>2.016</v>
      </c>
      <c r="J112" s="5">
        <v>2.0139999999999998</v>
      </c>
      <c r="K112" s="5">
        <v>1.375</v>
      </c>
      <c r="L112" s="5">
        <v>1.5189999999999999</v>
      </c>
      <c r="M112" s="5">
        <v>1.6950000000000001</v>
      </c>
      <c r="N112" s="5">
        <v>1.784</v>
      </c>
      <c r="O112" s="5">
        <v>1.9550000000000001</v>
      </c>
      <c r="P112" s="5">
        <v>2.0089999999999999</v>
      </c>
      <c r="Q112" s="5">
        <v>2.1629999999999998</v>
      </c>
      <c r="R112" s="5">
        <v>2.3130000000000002</v>
      </c>
      <c r="S112" s="5">
        <v>2.4969999999999999</v>
      </c>
      <c r="T112" s="5">
        <v>2.5129999999999999</v>
      </c>
      <c r="U112" s="5">
        <v>2.6070000000000002</v>
      </c>
      <c r="V112" s="5">
        <v>0.93799999999999994</v>
      </c>
      <c r="W112" s="5">
        <v>0.94699999999999995</v>
      </c>
      <c r="X112" s="5">
        <v>0.96599999999999997</v>
      </c>
      <c r="Y112" s="5">
        <v>0.95899999999999996</v>
      </c>
      <c r="Z112" s="5">
        <v>0.97599999999999998</v>
      </c>
      <c r="AA112" s="5">
        <v>0.99</v>
      </c>
      <c r="AB112" s="5">
        <v>0.99199999999999999</v>
      </c>
      <c r="AC112" s="5">
        <v>0.99</v>
      </c>
      <c r="AD112" s="5">
        <v>1.014</v>
      </c>
      <c r="AE112" s="5">
        <v>1.052</v>
      </c>
      <c r="AF112" s="5">
        <v>1.0820000000000001</v>
      </c>
      <c r="AG112" s="5">
        <v>1.125</v>
      </c>
      <c r="AH112" s="29"/>
      <c r="AI112" s="27">
        <f t="shared" si="83"/>
        <v>0.30374999999999996</v>
      </c>
      <c r="AJ112" s="36">
        <f t="shared" ref="AJ112:AJ166" si="84">AI112</f>
        <v>0.30374999999999996</v>
      </c>
    </row>
    <row r="113" spans="1:39" x14ac:dyDescent="0.35">
      <c r="A113" s="4" t="s">
        <v>198</v>
      </c>
      <c r="B113" s="9" t="s">
        <v>199</v>
      </c>
      <c r="C113" s="9" t="s">
        <v>89</v>
      </c>
      <c r="D113" s="9" t="s">
        <v>90</v>
      </c>
      <c r="E113" s="5">
        <v>6.9000000000000006E-2</v>
      </c>
      <c r="F113" s="5">
        <v>7.4999999999999997E-2</v>
      </c>
      <c r="G113" s="5">
        <v>8.5000000000000006E-2</v>
      </c>
      <c r="H113" s="5">
        <v>8.5000000000000006E-2</v>
      </c>
      <c r="I113" s="5">
        <v>8.5999999999999993E-2</v>
      </c>
      <c r="J113" s="5">
        <v>8.5000000000000006E-2</v>
      </c>
      <c r="K113" s="5">
        <v>5.8000000000000003E-2</v>
      </c>
      <c r="L113" s="5">
        <v>6.4000000000000001E-2</v>
      </c>
      <c r="M113" s="5">
        <v>7.0999999999999994E-2</v>
      </c>
      <c r="N113" s="5">
        <v>7.4999999999999997E-2</v>
      </c>
      <c r="O113" s="5">
        <v>8.2000000000000003E-2</v>
      </c>
      <c r="P113" s="5">
        <v>8.5000000000000006E-2</v>
      </c>
      <c r="Q113" s="5">
        <v>9.0999999999999998E-2</v>
      </c>
      <c r="R113" s="5">
        <v>9.8000000000000004E-2</v>
      </c>
      <c r="S113" s="5">
        <v>0.104</v>
      </c>
      <c r="T113" s="5">
        <v>0.112</v>
      </c>
      <c r="U113" s="5">
        <v>0.114</v>
      </c>
      <c r="V113" s="5">
        <v>0.12</v>
      </c>
      <c r="W113" s="5">
        <v>0.128</v>
      </c>
      <c r="X113" s="5">
        <v>0.13300000000000001</v>
      </c>
      <c r="Y113" s="5">
        <v>0.13700000000000001</v>
      </c>
      <c r="Z113" s="5">
        <v>0.14399999999999999</v>
      </c>
      <c r="AA113" s="5">
        <v>0.156</v>
      </c>
      <c r="AB113" s="5">
        <v>0.16300000000000001</v>
      </c>
      <c r="AC113" s="5">
        <v>0.17199999999999999</v>
      </c>
      <c r="AD113" s="5">
        <v>0.17899999999999999</v>
      </c>
      <c r="AE113" s="5">
        <v>0.19</v>
      </c>
      <c r="AF113" s="5">
        <v>0.23100000000000001</v>
      </c>
      <c r="AG113" s="5">
        <v>0.247</v>
      </c>
      <c r="AH113" s="29"/>
      <c r="AI113" s="27">
        <f t="shared" si="83"/>
        <v>6.6689999999999999E-2</v>
      </c>
      <c r="AJ113" s="36">
        <f t="shared" si="84"/>
        <v>6.6689999999999999E-2</v>
      </c>
    </row>
    <row r="114" spans="1:39" x14ac:dyDescent="0.35">
      <c r="A114" s="4" t="s">
        <v>198</v>
      </c>
      <c r="B114" s="9" t="s">
        <v>199</v>
      </c>
      <c r="C114" s="9" t="s">
        <v>91</v>
      </c>
      <c r="D114" s="9" t="s">
        <v>92</v>
      </c>
      <c r="E114" s="5">
        <v>1.2999999999999999E-2</v>
      </c>
      <c r="F114" s="5">
        <v>1.4E-2</v>
      </c>
      <c r="G114" s="5">
        <v>1.4999999999999999E-2</v>
      </c>
      <c r="H114" s="5">
        <v>1.4999999999999999E-2</v>
      </c>
      <c r="I114" s="5">
        <v>1.4999999999999999E-2</v>
      </c>
      <c r="J114" s="5">
        <v>1.4999999999999999E-2</v>
      </c>
      <c r="K114" s="5">
        <v>1.0999999999999999E-2</v>
      </c>
      <c r="L114" s="5">
        <v>1.2E-2</v>
      </c>
      <c r="M114" s="5">
        <v>1.2999999999999999E-2</v>
      </c>
      <c r="N114" s="5">
        <v>1.2999999999999999E-2</v>
      </c>
      <c r="O114" s="5">
        <v>1.4999999999999999E-2</v>
      </c>
      <c r="P114" s="5">
        <v>1.4999999999999999E-2</v>
      </c>
      <c r="Q114" s="5">
        <v>1.6E-2</v>
      </c>
      <c r="R114" s="5">
        <v>1.7000000000000001E-2</v>
      </c>
      <c r="S114" s="5">
        <v>1.9E-2</v>
      </c>
      <c r="T114" s="5">
        <v>1.7000000000000001E-2</v>
      </c>
      <c r="U114" s="5">
        <v>1.7999999999999999E-2</v>
      </c>
      <c r="V114" s="5">
        <v>1.4999999999999999E-2</v>
      </c>
      <c r="W114" s="5">
        <v>1.4999999999999999E-2</v>
      </c>
      <c r="X114" s="5">
        <v>1.4999999999999999E-2</v>
      </c>
      <c r="Y114" s="5">
        <v>1.6E-2</v>
      </c>
      <c r="Z114" s="5">
        <v>1.4999999999999999E-2</v>
      </c>
      <c r="AA114" s="5">
        <v>1.4999999999999999E-2</v>
      </c>
      <c r="AB114" s="5">
        <v>1.6E-2</v>
      </c>
      <c r="AC114" s="5">
        <v>1.4999999999999999E-2</v>
      </c>
      <c r="AD114" s="5">
        <v>1.7000000000000001E-2</v>
      </c>
      <c r="AE114" s="5">
        <v>1.6E-2</v>
      </c>
      <c r="AF114" s="5">
        <v>1.4999999999999999E-2</v>
      </c>
      <c r="AG114" s="5">
        <v>1.2999999999999999E-2</v>
      </c>
      <c r="AH114" s="29"/>
      <c r="AI114" s="27">
        <f t="shared" si="83"/>
        <v>3.5100000000000001E-3</v>
      </c>
      <c r="AJ114" s="36">
        <f t="shared" si="84"/>
        <v>3.5100000000000001E-3</v>
      </c>
    </row>
    <row r="115" spans="1:39" x14ac:dyDescent="0.35">
      <c r="A115" s="4" t="s">
        <v>198</v>
      </c>
      <c r="B115" s="9" t="s">
        <v>199</v>
      </c>
      <c r="C115" s="9" t="s">
        <v>93</v>
      </c>
      <c r="D115" s="9" t="s">
        <v>94</v>
      </c>
      <c r="E115" s="5">
        <v>1.2050000000000001</v>
      </c>
      <c r="F115" s="5">
        <v>1.2989999999999999</v>
      </c>
      <c r="G115" s="5">
        <v>1.46</v>
      </c>
      <c r="H115" s="5">
        <v>1.4790000000000001</v>
      </c>
      <c r="I115" s="5">
        <v>1.476</v>
      </c>
      <c r="J115" s="5">
        <v>1.47</v>
      </c>
      <c r="K115" s="5">
        <v>1.004</v>
      </c>
      <c r="L115" s="5">
        <v>1.111</v>
      </c>
      <c r="M115" s="5">
        <v>1.238</v>
      </c>
      <c r="N115" s="5">
        <v>1.3029999999999999</v>
      </c>
      <c r="O115" s="5">
        <v>1.427</v>
      </c>
      <c r="P115" s="5">
        <v>1.47</v>
      </c>
      <c r="Q115" s="5">
        <v>1.583</v>
      </c>
      <c r="R115" s="5">
        <v>1.6930000000000001</v>
      </c>
      <c r="S115" s="5">
        <v>1.8260000000000001</v>
      </c>
      <c r="T115" s="5">
        <v>1.889</v>
      </c>
      <c r="U115" s="5">
        <v>2.0099999999999998</v>
      </c>
      <c r="V115" s="5">
        <v>2.02</v>
      </c>
      <c r="W115" s="5">
        <v>2.0939999999999999</v>
      </c>
      <c r="X115" s="5">
        <v>2.218</v>
      </c>
      <c r="Y115" s="5">
        <v>2.2370000000000001</v>
      </c>
      <c r="Z115" s="5">
        <v>2.2069999999999999</v>
      </c>
      <c r="AA115" s="5">
        <v>2.2160000000000002</v>
      </c>
      <c r="AB115" s="5">
        <v>2.137</v>
      </c>
      <c r="AC115" s="5">
        <v>2.1259999999999999</v>
      </c>
      <c r="AD115" s="5">
        <v>2.133</v>
      </c>
      <c r="AE115" s="5">
        <v>2.19</v>
      </c>
      <c r="AF115" s="5">
        <v>2.2639999999999998</v>
      </c>
      <c r="AG115" s="5">
        <v>2.0830000000000002</v>
      </c>
      <c r="AH115" s="29" t="s">
        <v>369</v>
      </c>
      <c r="AI115" s="27" t="str">
        <f t="shared" si="83"/>
        <v/>
      </c>
      <c r="AJ115" s="36" t="str">
        <f t="shared" si="84"/>
        <v/>
      </c>
    </row>
    <row r="116" spans="1:39" x14ac:dyDescent="0.35">
      <c r="A116" s="4" t="s">
        <v>198</v>
      </c>
      <c r="B116" s="9" t="s">
        <v>199</v>
      </c>
      <c r="C116" s="9" t="s">
        <v>95</v>
      </c>
      <c r="D116" s="9" t="s">
        <v>96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1E-3</v>
      </c>
      <c r="Z116" s="5">
        <v>2E-3</v>
      </c>
      <c r="AA116" s="5">
        <v>3.0000000000000001E-3</v>
      </c>
      <c r="AB116" s="5">
        <v>5.0000000000000001E-3</v>
      </c>
      <c r="AC116" s="5">
        <v>6.0000000000000001E-3</v>
      </c>
      <c r="AD116" s="5">
        <v>8.9999999999999993E-3</v>
      </c>
      <c r="AE116" s="5">
        <v>1.2E-2</v>
      </c>
      <c r="AF116" s="5">
        <v>1.2999999999999999E-2</v>
      </c>
      <c r="AG116" s="5">
        <v>1.4999999999999999E-2</v>
      </c>
      <c r="AH116" s="29"/>
      <c r="AI116" s="27">
        <f>IF(AH116="X","",AG116*0.3*0.9)</f>
        <v>4.0499999999999998E-3</v>
      </c>
      <c r="AJ116" s="36">
        <f t="shared" si="84"/>
        <v>4.0499999999999998E-3</v>
      </c>
    </row>
    <row r="117" spans="1:39" x14ac:dyDescent="0.35">
      <c r="A117" s="4" t="s">
        <v>198</v>
      </c>
      <c r="B117" s="9" t="s">
        <v>199</v>
      </c>
      <c r="C117" s="9" t="s">
        <v>97</v>
      </c>
      <c r="D117" s="9" t="s">
        <v>98</v>
      </c>
      <c r="E117" s="5">
        <v>0.80700000000000005</v>
      </c>
      <c r="F117" s="5">
        <v>0.871</v>
      </c>
      <c r="G117" s="5">
        <v>0.97699999999999998</v>
      </c>
      <c r="H117" s="5">
        <v>0.98899999999999999</v>
      </c>
      <c r="I117" s="5">
        <v>0.98699999999999999</v>
      </c>
      <c r="J117" s="5">
        <v>0.98399999999999999</v>
      </c>
      <c r="K117" s="5">
        <v>0.67100000000000004</v>
      </c>
      <c r="L117" s="5">
        <v>0.74199999999999999</v>
      </c>
      <c r="M117" s="5">
        <v>0.82799999999999996</v>
      </c>
      <c r="N117" s="5">
        <v>0.873</v>
      </c>
      <c r="O117" s="5">
        <v>0.95599999999999996</v>
      </c>
      <c r="P117" s="5">
        <v>0.98199999999999998</v>
      </c>
      <c r="Q117" s="5">
        <v>1.0569999999999999</v>
      </c>
      <c r="R117" s="5">
        <v>1.1319999999999999</v>
      </c>
      <c r="S117" s="5">
        <v>1.22</v>
      </c>
      <c r="T117" s="5">
        <v>1.228</v>
      </c>
      <c r="U117" s="5">
        <v>0.90700000000000003</v>
      </c>
      <c r="V117" s="5">
        <v>0.95199999999999996</v>
      </c>
      <c r="W117" s="5">
        <v>1.0449999999999999</v>
      </c>
      <c r="X117" s="5">
        <v>1.083</v>
      </c>
      <c r="Y117" s="5">
        <v>1.1240000000000001</v>
      </c>
      <c r="Z117" s="5">
        <v>1.224</v>
      </c>
      <c r="AA117" s="5">
        <v>1.29</v>
      </c>
      <c r="AB117" s="5">
        <v>1.3009999999999999</v>
      </c>
      <c r="AC117" s="5">
        <v>1.36</v>
      </c>
      <c r="AD117" s="5">
        <v>1.3640000000000001</v>
      </c>
      <c r="AE117" s="5">
        <v>1.421</v>
      </c>
      <c r="AF117" s="5">
        <v>1.4630000000000001</v>
      </c>
      <c r="AG117" s="5">
        <v>1.571</v>
      </c>
      <c r="AH117" s="29"/>
      <c r="AI117" s="27">
        <f t="shared" ref="AI117:AI119" si="85">IF(AH117="X","",AG117*0.3*0.9)</f>
        <v>0.42416999999999994</v>
      </c>
      <c r="AJ117" s="36">
        <f t="shared" si="84"/>
        <v>0.42416999999999994</v>
      </c>
    </row>
    <row r="118" spans="1:39" x14ac:dyDescent="0.35">
      <c r="A118" s="4" t="s">
        <v>198</v>
      </c>
      <c r="B118" s="9" t="s">
        <v>199</v>
      </c>
      <c r="C118" s="9" t="s">
        <v>99</v>
      </c>
      <c r="D118" s="9" t="s">
        <v>100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1E-3</v>
      </c>
      <c r="Z118" s="5">
        <v>1E-3</v>
      </c>
      <c r="AA118" s="5">
        <v>1E-3</v>
      </c>
      <c r="AB118" s="5">
        <v>2E-3</v>
      </c>
      <c r="AC118" s="5">
        <v>2E-3</v>
      </c>
      <c r="AD118" s="5">
        <v>2E-3</v>
      </c>
      <c r="AE118" s="5">
        <v>2E-3</v>
      </c>
      <c r="AF118" s="5">
        <v>1E-3</v>
      </c>
      <c r="AG118" s="5">
        <v>2E-3</v>
      </c>
      <c r="AH118" s="29"/>
      <c r="AI118" s="27">
        <f t="shared" si="85"/>
        <v>5.4000000000000001E-4</v>
      </c>
      <c r="AJ118" s="36">
        <f t="shared" si="84"/>
        <v>5.4000000000000001E-4</v>
      </c>
    </row>
    <row r="119" spans="1:39" x14ac:dyDescent="0.35">
      <c r="A119" s="4" t="s">
        <v>198</v>
      </c>
      <c r="B119" s="9" t="s">
        <v>199</v>
      </c>
      <c r="C119" s="9" t="s">
        <v>101</v>
      </c>
      <c r="D119" s="9" t="s">
        <v>102</v>
      </c>
      <c r="E119" s="5">
        <v>0.04</v>
      </c>
      <c r="F119" s="5">
        <v>4.2999999999999997E-2</v>
      </c>
      <c r="G119" s="5">
        <v>4.8000000000000001E-2</v>
      </c>
      <c r="H119" s="5">
        <v>4.9000000000000002E-2</v>
      </c>
      <c r="I119" s="5">
        <v>4.9000000000000002E-2</v>
      </c>
      <c r="J119" s="5">
        <v>4.9000000000000002E-2</v>
      </c>
      <c r="K119" s="5">
        <v>3.4000000000000002E-2</v>
      </c>
      <c r="L119" s="5">
        <v>3.6999999999999998E-2</v>
      </c>
      <c r="M119" s="5">
        <v>4.1000000000000002E-2</v>
      </c>
      <c r="N119" s="5">
        <v>4.3999999999999997E-2</v>
      </c>
      <c r="O119" s="5">
        <v>4.7E-2</v>
      </c>
      <c r="P119" s="5">
        <v>4.9000000000000002E-2</v>
      </c>
      <c r="Q119" s="5">
        <v>5.1999999999999998E-2</v>
      </c>
      <c r="R119" s="5">
        <v>5.7000000000000002E-2</v>
      </c>
      <c r="S119" s="5">
        <v>6.0999999999999999E-2</v>
      </c>
      <c r="T119" s="5">
        <v>6.8000000000000005E-2</v>
      </c>
      <c r="U119" s="5">
        <v>7.6999999999999999E-2</v>
      </c>
      <c r="V119" s="5">
        <v>7.1999999999999995E-2</v>
      </c>
      <c r="W119" s="5">
        <v>0.16800000000000001</v>
      </c>
      <c r="X119" s="5">
        <v>0.17299999999999999</v>
      </c>
      <c r="Y119" s="5">
        <v>0.17399999999999999</v>
      </c>
      <c r="Z119" s="5">
        <v>0.17599999999999999</v>
      </c>
      <c r="AA119" s="5">
        <v>0.16600000000000001</v>
      </c>
      <c r="AB119" s="5">
        <v>0.158</v>
      </c>
      <c r="AC119" s="5">
        <v>0.13700000000000001</v>
      </c>
      <c r="AD119" s="5">
        <v>0.13300000000000001</v>
      </c>
      <c r="AE119" s="5">
        <v>0.13300000000000001</v>
      </c>
      <c r="AF119" s="5">
        <v>0.128</v>
      </c>
      <c r="AG119" s="5">
        <v>0.11799999999999999</v>
      </c>
      <c r="AH119" s="29"/>
      <c r="AI119" s="27">
        <f t="shared" si="85"/>
        <v>3.1859999999999992E-2</v>
      </c>
      <c r="AJ119" s="36">
        <f t="shared" si="84"/>
        <v>3.1859999999999992E-2</v>
      </c>
    </row>
    <row r="120" spans="1:39" x14ac:dyDescent="0.35">
      <c r="A120" s="4" t="s">
        <v>198</v>
      </c>
      <c r="B120" s="9" t="s">
        <v>199</v>
      </c>
      <c r="C120" s="9" t="s">
        <v>103</v>
      </c>
      <c r="D120" s="9" t="s">
        <v>104</v>
      </c>
      <c r="E120" s="5">
        <v>0.47799999999999998</v>
      </c>
      <c r="F120" s="5">
        <v>0.54200000000000004</v>
      </c>
      <c r="G120" s="5">
        <v>0.876</v>
      </c>
      <c r="H120" s="5">
        <v>0.84699999999999998</v>
      </c>
      <c r="I120" s="5">
        <v>0.97099999999999997</v>
      </c>
      <c r="J120" s="5">
        <v>1.125</v>
      </c>
      <c r="K120" s="5">
        <v>1.2769999999999999</v>
      </c>
      <c r="L120" s="5">
        <v>1.2430000000000001</v>
      </c>
      <c r="M120" s="5">
        <v>1.669</v>
      </c>
      <c r="N120" s="5">
        <v>1.7589999999999999</v>
      </c>
      <c r="O120" s="5">
        <v>1.8759999999999999</v>
      </c>
      <c r="P120" s="5">
        <v>1.996</v>
      </c>
      <c r="Q120" s="5">
        <v>2.1469999999999998</v>
      </c>
      <c r="R120" s="5">
        <v>2.3660000000000001</v>
      </c>
      <c r="S120" s="5">
        <v>2.544</v>
      </c>
      <c r="T120" s="5">
        <v>2.7229999999999999</v>
      </c>
      <c r="U120" s="5">
        <v>3.0609999999999999</v>
      </c>
      <c r="V120" s="5">
        <v>3.1669999999999998</v>
      </c>
      <c r="W120" s="5">
        <v>3.278</v>
      </c>
      <c r="X120" s="5">
        <v>3.3929999999999998</v>
      </c>
      <c r="Y120" s="5">
        <v>3.4929999999999999</v>
      </c>
      <c r="Z120" s="5">
        <v>3.5230000000000001</v>
      </c>
      <c r="AA120" s="5">
        <v>3.653</v>
      </c>
      <c r="AB120" s="5">
        <v>3.774</v>
      </c>
      <c r="AC120" s="5">
        <v>3.863</v>
      </c>
      <c r="AD120" s="5">
        <v>3.9089999999999998</v>
      </c>
      <c r="AE120" s="5">
        <v>4.0679999999999996</v>
      </c>
      <c r="AF120" s="5">
        <v>4.3090000000000002</v>
      </c>
      <c r="AG120" s="5">
        <v>4.6050000000000004</v>
      </c>
      <c r="AH120" s="35"/>
      <c r="AI120" s="24">
        <f>SUM(AI121:AI126)</f>
        <v>0</v>
      </c>
      <c r="AJ120" s="25">
        <f>SUM(AJ121:AJ126)</f>
        <v>0</v>
      </c>
    </row>
    <row r="121" spans="1:39" x14ac:dyDescent="0.35">
      <c r="A121" s="4" t="s">
        <v>198</v>
      </c>
      <c r="B121" s="9" t="s">
        <v>199</v>
      </c>
      <c r="C121" s="9" t="s">
        <v>105</v>
      </c>
      <c r="D121" s="9" t="s">
        <v>106</v>
      </c>
      <c r="E121" s="5">
        <v>0.34</v>
      </c>
      <c r="F121" s="5">
        <v>0.38600000000000001</v>
      </c>
      <c r="G121" s="5">
        <v>0.623</v>
      </c>
      <c r="H121" s="5">
        <v>0.60199999999999998</v>
      </c>
      <c r="I121" s="5">
        <v>0.69099999999999995</v>
      </c>
      <c r="J121" s="5">
        <v>0.8</v>
      </c>
      <c r="K121" s="5">
        <v>0.90800000000000003</v>
      </c>
      <c r="L121" s="5">
        <v>0.88500000000000001</v>
      </c>
      <c r="M121" s="5">
        <v>1.1870000000000001</v>
      </c>
      <c r="N121" s="5">
        <v>1.25</v>
      </c>
      <c r="O121" s="5">
        <v>1.333</v>
      </c>
      <c r="P121" s="5">
        <v>1.419</v>
      </c>
      <c r="Q121" s="5">
        <v>1.526</v>
      </c>
      <c r="R121" s="5">
        <v>1.6830000000000001</v>
      </c>
      <c r="S121" s="5">
        <v>1.8089999999999999</v>
      </c>
      <c r="T121" s="5">
        <v>1.9379999999999999</v>
      </c>
      <c r="U121" s="5">
        <v>2.2149999999999999</v>
      </c>
      <c r="V121" s="5">
        <v>2.2850000000000001</v>
      </c>
      <c r="W121" s="5">
        <v>2.3650000000000002</v>
      </c>
      <c r="X121" s="5">
        <v>2.4609999999999999</v>
      </c>
      <c r="Y121" s="5">
        <v>2.5339999999999998</v>
      </c>
      <c r="Z121" s="5">
        <v>2.5350000000000001</v>
      </c>
      <c r="AA121" s="5">
        <v>2.63</v>
      </c>
      <c r="AB121" s="5">
        <v>2.698</v>
      </c>
      <c r="AC121" s="5">
        <v>2.774</v>
      </c>
      <c r="AD121" s="5">
        <v>2.7970000000000002</v>
      </c>
      <c r="AE121" s="5">
        <v>2.9180000000000001</v>
      </c>
      <c r="AF121" s="5">
        <v>3.0979999999999999</v>
      </c>
      <c r="AG121" s="5">
        <v>3.339</v>
      </c>
      <c r="AH121" s="29" t="s">
        <v>369</v>
      </c>
      <c r="AI121" s="27" t="str">
        <f t="shared" ref="AI121:AI126" si="86">IF(AH121="X","",AG121)</f>
        <v/>
      </c>
      <c r="AJ121" s="36" t="str">
        <f t="shared" si="84"/>
        <v/>
      </c>
    </row>
    <row r="122" spans="1:39" x14ac:dyDescent="0.35">
      <c r="A122" s="4" t="s">
        <v>198</v>
      </c>
      <c r="B122" s="9" t="s">
        <v>199</v>
      </c>
      <c r="C122" s="9" t="s">
        <v>107</v>
      </c>
      <c r="D122" s="9" t="s">
        <v>108</v>
      </c>
      <c r="E122" s="5">
        <v>6.7000000000000004E-2</v>
      </c>
      <c r="F122" s="5">
        <v>7.4999999999999997E-2</v>
      </c>
      <c r="G122" s="5">
        <v>0.122</v>
      </c>
      <c r="H122" s="5">
        <v>0.11799999999999999</v>
      </c>
      <c r="I122" s="5">
        <v>0.13500000000000001</v>
      </c>
      <c r="J122" s="5">
        <v>0.156</v>
      </c>
      <c r="K122" s="5">
        <v>0.17799999999999999</v>
      </c>
      <c r="L122" s="5">
        <v>0.17299999999999999</v>
      </c>
      <c r="M122" s="5">
        <v>0.23200000000000001</v>
      </c>
      <c r="N122" s="5">
        <v>0.245</v>
      </c>
      <c r="O122" s="5">
        <v>0.26100000000000001</v>
      </c>
      <c r="P122" s="5">
        <v>0.27700000000000002</v>
      </c>
      <c r="Q122" s="5">
        <v>0.29899999999999999</v>
      </c>
      <c r="R122" s="5">
        <v>0.32900000000000001</v>
      </c>
      <c r="S122" s="5">
        <v>0.35299999999999998</v>
      </c>
      <c r="T122" s="5">
        <v>0.35799999999999998</v>
      </c>
      <c r="U122" s="5">
        <v>0.35399999999999998</v>
      </c>
      <c r="V122" s="5">
        <v>0.373</v>
      </c>
      <c r="W122" s="5">
        <v>0.38100000000000001</v>
      </c>
      <c r="X122" s="5">
        <v>0.39100000000000001</v>
      </c>
      <c r="Y122" s="5">
        <v>0.40200000000000002</v>
      </c>
      <c r="Z122" s="5">
        <v>0.40799999999999997</v>
      </c>
      <c r="AA122" s="5">
        <v>0.42399999999999999</v>
      </c>
      <c r="AB122" s="5">
        <v>0.44400000000000001</v>
      </c>
      <c r="AC122" s="5">
        <v>0.45100000000000001</v>
      </c>
      <c r="AD122" s="5">
        <v>0.46600000000000003</v>
      </c>
      <c r="AE122" s="5">
        <v>0.48299999999999998</v>
      </c>
      <c r="AF122" s="5">
        <v>0.51400000000000001</v>
      </c>
      <c r="AG122" s="5">
        <v>0.54400000000000004</v>
      </c>
      <c r="AH122" s="29" t="s">
        <v>369</v>
      </c>
      <c r="AI122" s="27" t="str">
        <f t="shared" si="86"/>
        <v/>
      </c>
      <c r="AJ122" s="36" t="str">
        <f t="shared" si="84"/>
        <v/>
      </c>
    </row>
    <row r="123" spans="1:39" x14ac:dyDescent="0.35">
      <c r="A123" s="4" t="s">
        <v>198</v>
      </c>
      <c r="B123" s="9" t="s">
        <v>199</v>
      </c>
      <c r="C123" s="9" t="s">
        <v>109</v>
      </c>
      <c r="D123" s="9" t="s">
        <v>110</v>
      </c>
      <c r="E123" s="5">
        <v>2.3E-2</v>
      </c>
      <c r="F123" s="5">
        <v>2.5000000000000001E-2</v>
      </c>
      <c r="G123" s="5">
        <v>4.1000000000000002E-2</v>
      </c>
      <c r="H123" s="5">
        <v>3.9E-2</v>
      </c>
      <c r="I123" s="5">
        <v>4.4999999999999998E-2</v>
      </c>
      <c r="J123" s="5">
        <v>5.1999999999999998E-2</v>
      </c>
      <c r="K123" s="5">
        <v>0.06</v>
      </c>
      <c r="L123" s="5">
        <v>5.8000000000000003E-2</v>
      </c>
      <c r="M123" s="5">
        <v>7.6999999999999999E-2</v>
      </c>
      <c r="N123" s="5">
        <v>8.2000000000000003E-2</v>
      </c>
      <c r="O123" s="5">
        <v>8.7999999999999995E-2</v>
      </c>
      <c r="P123" s="5">
        <v>9.4E-2</v>
      </c>
      <c r="Q123" s="5">
        <v>0.10100000000000001</v>
      </c>
      <c r="R123" s="5">
        <v>0.11</v>
      </c>
      <c r="S123" s="5">
        <v>0.11899999999999999</v>
      </c>
      <c r="T123" s="5">
        <v>0.124</v>
      </c>
      <c r="U123" s="5">
        <v>0.125</v>
      </c>
      <c r="V123" s="5">
        <v>0.127</v>
      </c>
      <c r="W123" s="5">
        <v>0.126</v>
      </c>
      <c r="X123" s="5">
        <v>0.123</v>
      </c>
      <c r="Y123" s="5">
        <v>0.123</v>
      </c>
      <c r="Z123" s="5">
        <v>0.13400000000000001</v>
      </c>
      <c r="AA123" s="5">
        <v>0.13500000000000001</v>
      </c>
      <c r="AB123" s="5">
        <v>0.13600000000000001</v>
      </c>
      <c r="AC123" s="5">
        <v>0.127</v>
      </c>
      <c r="AD123" s="5">
        <v>0.13</v>
      </c>
      <c r="AE123" s="5">
        <v>0.128</v>
      </c>
      <c r="AF123" s="5">
        <v>0.13600000000000001</v>
      </c>
      <c r="AG123" s="5">
        <v>0.16800000000000001</v>
      </c>
      <c r="AH123" s="29" t="s">
        <v>369</v>
      </c>
      <c r="AI123" s="27" t="str">
        <f t="shared" si="86"/>
        <v/>
      </c>
      <c r="AJ123" s="36" t="str">
        <f t="shared" si="84"/>
        <v/>
      </c>
    </row>
    <row r="124" spans="1:39" x14ac:dyDescent="0.35">
      <c r="A124" s="4" t="s">
        <v>198</v>
      </c>
      <c r="B124" s="9" t="s">
        <v>199</v>
      </c>
      <c r="C124" s="9" t="s">
        <v>111</v>
      </c>
      <c r="D124" s="9" t="s">
        <v>112</v>
      </c>
      <c r="E124" s="5">
        <v>3.5000000000000003E-2</v>
      </c>
      <c r="F124" s="5">
        <v>0.04</v>
      </c>
      <c r="G124" s="5">
        <v>6.4000000000000001E-2</v>
      </c>
      <c r="H124" s="5">
        <v>6.3E-2</v>
      </c>
      <c r="I124" s="5">
        <v>7.1999999999999995E-2</v>
      </c>
      <c r="J124" s="5">
        <v>8.4000000000000005E-2</v>
      </c>
      <c r="K124" s="5">
        <v>9.5000000000000001E-2</v>
      </c>
      <c r="L124" s="5">
        <v>9.1999999999999998E-2</v>
      </c>
      <c r="M124" s="5">
        <v>0.123</v>
      </c>
      <c r="N124" s="5">
        <v>0.13</v>
      </c>
      <c r="O124" s="5">
        <v>0.13900000000000001</v>
      </c>
      <c r="P124" s="5">
        <v>0.14799999999999999</v>
      </c>
      <c r="Q124" s="5">
        <v>0.159</v>
      </c>
      <c r="R124" s="5">
        <v>0.17399999999999999</v>
      </c>
      <c r="S124" s="5">
        <v>0.188</v>
      </c>
      <c r="T124" s="5">
        <v>0.218</v>
      </c>
      <c r="U124" s="5">
        <v>0.27500000000000002</v>
      </c>
      <c r="V124" s="5">
        <v>0.28599999999999998</v>
      </c>
      <c r="W124" s="5">
        <v>0.30199999999999999</v>
      </c>
      <c r="X124" s="5">
        <v>0.311</v>
      </c>
      <c r="Y124" s="5">
        <v>0.31900000000000001</v>
      </c>
      <c r="Z124" s="5">
        <v>0.313</v>
      </c>
      <c r="AA124" s="5">
        <v>0.317</v>
      </c>
      <c r="AB124" s="5">
        <v>0.33500000000000002</v>
      </c>
      <c r="AC124" s="5">
        <v>0.34699999999999998</v>
      </c>
      <c r="AD124" s="5">
        <v>0.35</v>
      </c>
      <c r="AE124" s="5">
        <v>0.36599999999999999</v>
      </c>
      <c r="AF124" s="5">
        <v>0.377</v>
      </c>
      <c r="AG124" s="5">
        <v>0.379</v>
      </c>
      <c r="AH124" s="29" t="s">
        <v>369</v>
      </c>
      <c r="AI124" s="27" t="str">
        <f t="shared" si="86"/>
        <v/>
      </c>
      <c r="AJ124" s="36" t="str">
        <f t="shared" si="84"/>
        <v/>
      </c>
    </row>
    <row r="125" spans="1:39" x14ac:dyDescent="0.35">
      <c r="A125" s="4" t="s">
        <v>198</v>
      </c>
      <c r="B125" s="9" t="s">
        <v>199</v>
      </c>
      <c r="C125" s="9" t="s">
        <v>113</v>
      </c>
      <c r="D125" s="9" t="s">
        <v>114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4.0000000000000001E-3</v>
      </c>
      <c r="Z125" s="5">
        <v>0.02</v>
      </c>
      <c r="AA125" s="5">
        <v>2.1000000000000001E-2</v>
      </c>
      <c r="AB125" s="5">
        <v>0.03</v>
      </c>
      <c r="AC125" s="5">
        <v>0.03</v>
      </c>
      <c r="AD125" s="5">
        <v>3.2000000000000001E-2</v>
      </c>
      <c r="AE125" s="5">
        <v>3.7999999999999999E-2</v>
      </c>
      <c r="AF125" s="5">
        <v>0.05</v>
      </c>
      <c r="AG125" s="5">
        <v>8.6999999999999994E-2</v>
      </c>
      <c r="AH125" s="29" t="s">
        <v>369</v>
      </c>
      <c r="AI125" s="27" t="str">
        <f t="shared" si="86"/>
        <v/>
      </c>
      <c r="AJ125" s="36" t="str">
        <f t="shared" si="84"/>
        <v/>
      </c>
    </row>
    <row r="126" spans="1:39" x14ac:dyDescent="0.35">
      <c r="A126" s="4" t="s">
        <v>198</v>
      </c>
      <c r="B126" s="9" t="s">
        <v>199</v>
      </c>
      <c r="C126" s="9" t="s">
        <v>115</v>
      </c>
      <c r="D126" s="9" t="s">
        <v>116</v>
      </c>
      <c r="E126" s="5">
        <v>1.4E-2</v>
      </c>
      <c r="F126" s="5">
        <v>1.6E-2</v>
      </c>
      <c r="G126" s="5">
        <v>2.5999999999999999E-2</v>
      </c>
      <c r="H126" s="5">
        <v>2.5000000000000001E-2</v>
      </c>
      <c r="I126" s="5">
        <v>2.9000000000000001E-2</v>
      </c>
      <c r="J126" s="5">
        <v>3.3000000000000002E-2</v>
      </c>
      <c r="K126" s="5">
        <v>3.6999999999999998E-2</v>
      </c>
      <c r="L126" s="5">
        <v>3.5999999999999997E-2</v>
      </c>
      <c r="M126" s="5">
        <v>4.9000000000000002E-2</v>
      </c>
      <c r="N126" s="5">
        <v>5.1999999999999998E-2</v>
      </c>
      <c r="O126" s="5">
        <v>5.6000000000000001E-2</v>
      </c>
      <c r="P126" s="5">
        <v>5.8999999999999997E-2</v>
      </c>
      <c r="Q126" s="5">
        <v>6.4000000000000001E-2</v>
      </c>
      <c r="R126" s="5">
        <v>7.0000000000000007E-2</v>
      </c>
      <c r="S126" s="5">
        <v>7.5999999999999998E-2</v>
      </c>
      <c r="T126" s="5">
        <v>8.5999999999999993E-2</v>
      </c>
      <c r="U126" s="5">
        <v>9.1999999999999998E-2</v>
      </c>
      <c r="V126" s="5">
        <v>9.6000000000000002E-2</v>
      </c>
      <c r="W126" s="5">
        <v>0.104</v>
      </c>
      <c r="X126" s="5">
        <v>0.108</v>
      </c>
      <c r="Y126" s="5">
        <v>0.112</v>
      </c>
      <c r="Z126" s="5">
        <v>0.114</v>
      </c>
      <c r="AA126" s="5">
        <v>0.127</v>
      </c>
      <c r="AB126" s="5">
        <v>0.13100000000000001</v>
      </c>
      <c r="AC126" s="5">
        <v>0.13400000000000001</v>
      </c>
      <c r="AD126" s="5">
        <v>0.13400000000000001</v>
      </c>
      <c r="AE126" s="5">
        <v>0.13500000000000001</v>
      </c>
      <c r="AF126" s="5">
        <v>0.13400000000000001</v>
      </c>
      <c r="AG126" s="5">
        <v>8.7999999999999995E-2</v>
      </c>
      <c r="AH126" s="29" t="s">
        <v>369</v>
      </c>
      <c r="AI126" s="27" t="str">
        <f t="shared" si="86"/>
        <v/>
      </c>
      <c r="AJ126" s="36" t="str">
        <f t="shared" si="84"/>
        <v/>
      </c>
    </row>
    <row r="127" spans="1:39" x14ac:dyDescent="0.35">
      <c r="A127" s="4" t="s">
        <v>198</v>
      </c>
      <c r="B127" s="9" t="s">
        <v>199</v>
      </c>
      <c r="C127" s="9" t="s">
        <v>117</v>
      </c>
      <c r="D127" s="9" t="s">
        <v>118</v>
      </c>
      <c r="E127" s="5">
        <v>1.08</v>
      </c>
      <c r="F127" s="5">
        <v>1.18</v>
      </c>
      <c r="G127" s="5">
        <v>1.4350000000000001</v>
      </c>
      <c r="H127" s="5">
        <v>1.5409999999999999</v>
      </c>
      <c r="I127" s="5">
        <v>1.621</v>
      </c>
      <c r="J127" s="5">
        <v>1.71</v>
      </c>
      <c r="K127" s="5">
        <v>1.968</v>
      </c>
      <c r="L127" s="5">
        <v>2.472</v>
      </c>
      <c r="M127" s="5">
        <v>2.992</v>
      </c>
      <c r="N127" s="5">
        <v>3.214</v>
      </c>
      <c r="O127" s="5">
        <v>3.395</v>
      </c>
      <c r="P127" s="5">
        <v>3.5129999999999999</v>
      </c>
      <c r="Q127" s="5">
        <v>3.7829999999999999</v>
      </c>
      <c r="R127" s="5">
        <v>4.4409999999999998</v>
      </c>
      <c r="S127" s="5">
        <v>4.6609999999999996</v>
      </c>
      <c r="T127" s="5">
        <v>5.048</v>
      </c>
      <c r="U127" s="5">
        <v>5.343</v>
      </c>
      <c r="V127" s="5">
        <v>5.4859999999999998</v>
      </c>
      <c r="W127" s="5">
        <v>5.64</v>
      </c>
      <c r="X127" s="5">
        <v>5.7560000000000002</v>
      </c>
      <c r="Y127" s="5">
        <v>5.8769999999999998</v>
      </c>
      <c r="Z127" s="5">
        <v>5.851</v>
      </c>
      <c r="AA127" s="5">
        <v>6.0190000000000001</v>
      </c>
      <c r="AB127" s="5">
        <v>6.0490000000000004</v>
      </c>
      <c r="AC127" s="5">
        <v>6.2140000000000004</v>
      </c>
      <c r="AD127" s="5">
        <v>6.3280000000000003</v>
      </c>
      <c r="AE127" s="5">
        <v>6.4359999999999999</v>
      </c>
      <c r="AF127" s="5">
        <v>6.6479999999999997</v>
      </c>
      <c r="AG127" s="5">
        <v>7.0739999999999998</v>
      </c>
      <c r="AH127" s="35"/>
      <c r="AI127" s="24">
        <f>SUM(AI128:AI133)</f>
        <v>0.4617</v>
      </c>
      <c r="AJ127" s="25">
        <f>SUM(AJ128:AJ133)</f>
        <v>0.4617</v>
      </c>
      <c r="AK127" s="22" t="s">
        <v>378</v>
      </c>
      <c r="AM127" s="14"/>
    </row>
    <row r="128" spans="1:39" x14ac:dyDescent="0.35">
      <c r="A128" s="4" t="s">
        <v>198</v>
      </c>
      <c r="B128" s="9" t="s">
        <v>199</v>
      </c>
      <c r="C128" s="9" t="s">
        <v>119</v>
      </c>
      <c r="D128" s="9" t="s">
        <v>120</v>
      </c>
      <c r="E128" s="5">
        <v>2.3E-2</v>
      </c>
      <c r="F128" s="5">
        <v>2.5000000000000001E-2</v>
      </c>
      <c r="G128" s="5">
        <v>3.1E-2</v>
      </c>
      <c r="H128" s="5">
        <v>3.3000000000000002E-2</v>
      </c>
      <c r="I128" s="5">
        <v>3.4000000000000002E-2</v>
      </c>
      <c r="J128" s="5">
        <v>3.6999999999999998E-2</v>
      </c>
      <c r="K128" s="5">
        <v>4.1000000000000002E-2</v>
      </c>
      <c r="L128" s="5">
        <v>5.1999999999999998E-2</v>
      </c>
      <c r="M128" s="5">
        <v>6.3E-2</v>
      </c>
      <c r="N128" s="5">
        <v>6.8000000000000005E-2</v>
      </c>
      <c r="O128" s="5">
        <v>7.1999999999999995E-2</v>
      </c>
      <c r="P128" s="5">
        <v>7.3999999999999996E-2</v>
      </c>
      <c r="Q128" s="5">
        <v>0.08</v>
      </c>
      <c r="R128" s="5">
        <v>9.5000000000000001E-2</v>
      </c>
      <c r="S128" s="5">
        <v>9.9000000000000005E-2</v>
      </c>
      <c r="T128" s="5">
        <v>0.10199999999999999</v>
      </c>
      <c r="U128" s="5">
        <v>0.115</v>
      </c>
      <c r="V128" s="5">
        <v>0.121</v>
      </c>
      <c r="W128" s="5">
        <v>0.161</v>
      </c>
      <c r="X128" s="5">
        <v>0.14399999999999999</v>
      </c>
      <c r="Y128" s="5">
        <v>0.16200000000000001</v>
      </c>
      <c r="Z128" s="5">
        <v>0.28000000000000003</v>
      </c>
      <c r="AA128" s="5">
        <v>0.29699999999999999</v>
      </c>
      <c r="AB128" s="5">
        <v>0.37</v>
      </c>
      <c r="AC128" s="5">
        <v>0.35499999999999998</v>
      </c>
      <c r="AD128" s="5">
        <v>0.371</v>
      </c>
      <c r="AE128" s="5">
        <v>0.47299999999999998</v>
      </c>
      <c r="AF128" s="5">
        <v>0.67600000000000005</v>
      </c>
      <c r="AG128" s="5">
        <v>1.444</v>
      </c>
      <c r="AH128" s="29"/>
      <c r="AI128" s="27">
        <f t="shared" ref="AI128:AI133" si="87">IF(AH128="X","",AG128*0.3*0.9)</f>
        <v>0.38988</v>
      </c>
      <c r="AJ128" s="36">
        <f t="shared" si="84"/>
        <v>0.38988</v>
      </c>
    </row>
    <row r="129" spans="1:39" x14ac:dyDescent="0.35">
      <c r="A129" s="4" t="s">
        <v>198</v>
      </c>
      <c r="B129" s="9" t="s">
        <v>199</v>
      </c>
      <c r="C129" s="9" t="s">
        <v>121</v>
      </c>
      <c r="D129" s="9" t="s">
        <v>122</v>
      </c>
      <c r="E129" s="5">
        <v>0.97799999999999998</v>
      </c>
      <c r="F129" s="5">
        <v>1.069</v>
      </c>
      <c r="G129" s="5">
        <v>1.2989999999999999</v>
      </c>
      <c r="H129" s="5">
        <v>1.3939999999999999</v>
      </c>
      <c r="I129" s="5">
        <v>1.4670000000000001</v>
      </c>
      <c r="J129" s="5">
        <v>1.5469999999999999</v>
      </c>
      <c r="K129" s="5">
        <v>1.782</v>
      </c>
      <c r="L129" s="5">
        <v>2.2389999999999999</v>
      </c>
      <c r="M129" s="5">
        <v>2.7090000000000001</v>
      </c>
      <c r="N129" s="5">
        <v>2.9089999999999998</v>
      </c>
      <c r="O129" s="5">
        <v>3.073</v>
      </c>
      <c r="P129" s="5">
        <v>3.181</v>
      </c>
      <c r="Q129" s="5">
        <v>3.4239999999999999</v>
      </c>
      <c r="R129" s="5">
        <v>4.0209999999999999</v>
      </c>
      <c r="S129" s="5">
        <v>4.22</v>
      </c>
      <c r="T129" s="5">
        <v>4.5919999999999996</v>
      </c>
      <c r="U129" s="5">
        <v>4.8520000000000003</v>
      </c>
      <c r="V129" s="5">
        <v>4.976</v>
      </c>
      <c r="W129" s="5">
        <v>5.085</v>
      </c>
      <c r="X129" s="5">
        <v>5.2089999999999996</v>
      </c>
      <c r="Y129" s="5">
        <v>5.3</v>
      </c>
      <c r="Z129" s="5">
        <v>5.1390000000000002</v>
      </c>
      <c r="AA129" s="5">
        <v>5.2729999999999997</v>
      </c>
      <c r="AB129" s="5">
        <v>5.2119999999999997</v>
      </c>
      <c r="AC129" s="5">
        <v>5.3689999999999998</v>
      </c>
      <c r="AD129" s="5">
        <v>5.4409999999999998</v>
      </c>
      <c r="AE129" s="5">
        <v>5.41</v>
      </c>
      <c r="AF129" s="5">
        <v>5.3869999999999996</v>
      </c>
      <c r="AG129" s="5">
        <v>4.9720000000000004</v>
      </c>
      <c r="AH129" s="29" t="s">
        <v>369</v>
      </c>
      <c r="AI129" s="27" t="str">
        <f t="shared" si="87"/>
        <v/>
      </c>
      <c r="AJ129" s="36" t="str">
        <f t="shared" si="84"/>
        <v/>
      </c>
    </row>
    <row r="130" spans="1:39" x14ac:dyDescent="0.35">
      <c r="A130" s="4" t="s">
        <v>198</v>
      </c>
      <c r="B130" s="9" t="s">
        <v>199</v>
      </c>
      <c r="C130" s="9" t="s">
        <v>123</v>
      </c>
      <c r="D130" s="9" t="s">
        <v>124</v>
      </c>
      <c r="E130" s="5">
        <v>5.0999999999999997E-2</v>
      </c>
      <c r="F130" s="5">
        <v>5.5E-2</v>
      </c>
      <c r="G130" s="5">
        <v>6.6000000000000003E-2</v>
      </c>
      <c r="H130" s="5">
        <v>7.1999999999999995E-2</v>
      </c>
      <c r="I130" s="5">
        <v>7.4999999999999997E-2</v>
      </c>
      <c r="J130" s="5">
        <v>0.08</v>
      </c>
      <c r="K130" s="5">
        <v>9.0999999999999998E-2</v>
      </c>
      <c r="L130" s="5">
        <v>0.115</v>
      </c>
      <c r="M130" s="5">
        <v>0.13900000000000001</v>
      </c>
      <c r="N130" s="5">
        <v>0.15</v>
      </c>
      <c r="O130" s="5">
        <v>0.158</v>
      </c>
      <c r="P130" s="5">
        <v>0.16400000000000001</v>
      </c>
      <c r="Q130" s="5">
        <v>0.17599999999999999</v>
      </c>
      <c r="R130" s="5">
        <v>0.20599999999999999</v>
      </c>
      <c r="S130" s="5">
        <v>0.216</v>
      </c>
      <c r="T130" s="5">
        <v>0.223</v>
      </c>
      <c r="U130" s="5">
        <v>0.24199999999999999</v>
      </c>
      <c r="V130" s="5">
        <v>0.249</v>
      </c>
      <c r="W130" s="5">
        <v>0.25600000000000001</v>
      </c>
      <c r="X130" s="5">
        <v>0.26400000000000001</v>
      </c>
      <c r="Y130" s="5">
        <v>0.27</v>
      </c>
      <c r="Z130" s="5">
        <v>0.26400000000000001</v>
      </c>
      <c r="AA130" s="5">
        <v>0.27800000000000002</v>
      </c>
      <c r="AB130" s="5">
        <v>0.28100000000000003</v>
      </c>
      <c r="AC130" s="5">
        <v>0.30599999999999999</v>
      </c>
      <c r="AD130" s="5">
        <v>0.32700000000000001</v>
      </c>
      <c r="AE130" s="5">
        <v>0.33700000000000002</v>
      </c>
      <c r="AF130" s="5">
        <v>0.34100000000000003</v>
      </c>
      <c r="AG130" s="5">
        <v>0.32400000000000001</v>
      </c>
      <c r="AH130" s="29" t="s">
        <v>369</v>
      </c>
      <c r="AI130" s="27" t="str">
        <f t="shared" si="87"/>
        <v/>
      </c>
      <c r="AJ130" s="36" t="str">
        <f t="shared" si="84"/>
        <v/>
      </c>
    </row>
    <row r="131" spans="1:39" x14ac:dyDescent="0.35">
      <c r="A131" s="4" t="s">
        <v>198</v>
      </c>
      <c r="B131" s="9" t="s">
        <v>199</v>
      </c>
      <c r="C131" s="9" t="s">
        <v>125</v>
      </c>
      <c r="D131" s="9" t="s">
        <v>126</v>
      </c>
      <c r="E131" s="5">
        <v>1.6E-2</v>
      </c>
      <c r="F131" s="5">
        <v>1.7999999999999999E-2</v>
      </c>
      <c r="G131" s="5">
        <v>2.1999999999999999E-2</v>
      </c>
      <c r="H131" s="5">
        <v>2.4E-2</v>
      </c>
      <c r="I131" s="5">
        <v>2.5000000000000001E-2</v>
      </c>
      <c r="J131" s="5">
        <v>2.5999999999999999E-2</v>
      </c>
      <c r="K131" s="5">
        <v>2.9000000000000001E-2</v>
      </c>
      <c r="L131" s="5">
        <v>3.6999999999999998E-2</v>
      </c>
      <c r="M131" s="5">
        <v>4.4999999999999998E-2</v>
      </c>
      <c r="N131" s="5">
        <v>4.9000000000000002E-2</v>
      </c>
      <c r="O131" s="5">
        <v>5.0999999999999997E-2</v>
      </c>
      <c r="P131" s="5">
        <v>5.1999999999999998E-2</v>
      </c>
      <c r="Q131" s="5">
        <v>5.7000000000000002E-2</v>
      </c>
      <c r="R131" s="5">
        <v>6.7000000000000004E-2</v>
      </c>
      <c r="S131" s="5">
        <v>7.0999999999999994E-2</v>
      </c>
      <c r="T131" s="5">
        <v>7.6999999999999999E-2</v>
      </c>
      <c r="U131" s="5">
        <v>7.6999999999999999E-2</v>
      </c>
      <c r="V131" s="5">
        <v>0.08</v>
      </c>
      <c r="W131" s="5">
        <v>7.8E-2</v>
      </c>
      <c r="X131" s="5">
        <v>7.8E-2</v>
      </c>
      <c r="Y131" s="5">
        <v>8.1000000000000003E-2</v>
      </c>
      <c r="Z131" s="5">
        <v>7.6999999999999999E-2</v>
      </c>
      <c r="AA131" s="5">
        <v>7.5999999999999998E-2</v>
      </c>
      <c r="AB131" s="5">
        <v>7.3999999999999996E-2</v>
      </c>
      <c r="AC131" s="5">
        <v>7.3999999999999996E-2</v>
      </c>
      <c r="AD131" s="5">
        <v>7.1999999999999995E-2</v>
      </c>
      <c r="AE131" s="5">
        <v>7.1999999999999995E-2</v>
      </c>
      <c r="AF131" s="5">
        <v>7.2999999999999995E-2</v>
      </c>
      <c r="AG131" s="5">
        <v>6.8000000000000005E-2</v>
      </c>
      <c r="AH131" s="29" t="s">
        <v>369</v>
      </c>
      <c r="AI131" s="27" t="str">
        <f t="shared" si="87"/>
        <v/>
      </c>
      <c r="AJ131" s="36" t="str">
        <f t="shared" si="84"/>
        <v/>
      </c>
    </row>
    <row r="132" spans="1:39" x14ac:dyDescent="0.35">
      <c r="A132" s="4" t="s">
        <v>198</v>
      </c>
      <c r="B132" s="9" t="s">
        <v>199</v>
      </c>
      <c r="C132" s="9" t="s">
        <v>127</v>
      </c>
      <c r="D132" s="9" t="s">
        <v>128</v>
      </c>
      <c r="AH132" s="29"/>
      <c r="AI132" s="27">
        <f t="shared" si="87"/>
        <v>0</v>
      </c>
      <c r="AJ132" s="36">
        <f t="shared" si="84"/>
        <v>0</v>
      </c>
    </row>
    <row r="133" spans="1:39" x14ac:dyDescent="0.35">
      <c r="A133" s="4" t="s">
        <v>198</v>
      </c>
      <c r="B133" s="9" t="s">
        <v>199</v>
      </c>
      <c r="C133" s="9" t="s">
        <v>129</v>
      </c>
      <c r="D133" s="9" t="s">
        <v>130</v>
      </c>
      <c r="E133" s="5">
        <v>1.2999999999999999E-2</v>
      </c>
      <c r="F133" s="5">
        <v>1.4E-2</v>
      </c>
      <c r="G133" s="5">
        <v>1.7999999999999999E-2</v>
      </c>
      <c r="H133" s="5">
        <v>1.9E-2</v>
      </c>
      <c r="I133" s="5">
        <v>0.02</v>
      </c>
      <c r="J133" s="5">
        <v>2.1000000000000001E-2</v>
      </c>
      <c r="K133" s="5">
        <v>2.4E-2</v>
      </c>
      <c r="L133" s="5">
        <v>2.9000000000000001E-2</v>
      </c>
      <c r="M133" s="5">
        <v>3.5999999999999997E-2</v>
      </c>
      <c r="N133" s="5">
        <v>3.7999999999999999E-2</v>
      </c>
      <c r="O133" s="5">
        <v>4.1000000000000002E-2</v>
      </c>
      <c r="P133" s="5">
        <v>4.2999999999999997E-2</v>
      </c>
      <c r="Q133" s="5">
        <v>4.5999999999999999E-2</v>
      </c>
      <c r="R133" s="5">
        <v>5.3999999999999999E-2</v>
      </c>
      <c r="S133" s="5">
        <v>5.6000000000000001E-2</v>
      </c>
      <c r="T133" s="5">
        <v>5.3999999999999999E-2</v>
      </c>
      <c r="U133" s="5">
        <v>5.8000000000000003E-2</v>
      </c>
      <c r="V133" s="5">
        <v>6.0999999999999999E-2</v>
      </c>
      <c r="W133" s="5">
        <v>0.06</v>
      </c>
      <c r="X133" s="5">
        <v>6.2E-2</v>
      </c>
      <c r="Y133" s="5">
        <v>6.4000000000000001E-2</v>
      </c>
      <c r="Z133" s="5">
        <v>9.0999999999999998E-2</v>
      </c>
      <c r="AA133" s="5">
        <v>9.5000000000000001E-2</v>
      </c>
      <c r="AB133" s="5">
        <v>0.113</v>
      </c>
      <c r="AC133" s="5">
        <v>0.11</v>
      </c>
      <c r="AD133" s="5">
        <v>0.11700000000000001</v>
      </c>
      <c r="AE133" s="5">
        <v>0.14399999999999999</v>
      </c>
      <c r="AF133" s="5">
        <v>0.17100000000000001</v>
      </c>
      <c r="AG133" s="5">
        <v>0.26600000000000001</v>
      </c>
      <c r="AH133" s="29"/>
      <c r="AI133" s="27">
        <f t="shared" si="87"/>
        <v>7.1819999999999995E-2</v>
      </c>
      <c r="AJ133" s="36">
        <f t="shared" si="84"/>
        <v>7.1819999999999995E-2</v>
      </c>
    </row>
    <row r="134" spans="1:39" x14ac:dyDescent="0.35">
      <c r="A134" s="4" t="s">
        <v>198</v>
      </c>
      <c r="B134" s="9" t="s">
        <v>199</v>
      </c>
      <c r="C134" s="9" t="s">
        <v>131</v>
      </c>
      <c r="D134" s="9" t="s">
        <v>132</v>
      </c>
      <c r="E134" s="5">
        <v>0.48699999999999999</v>
      </c>
      <c r="F134" s="5">
        <v>0.50900000000000001</v>
      </c>
      <c r="G134" s="5">
        <v>0.51900000000000002</v>
      </c>
      <c r="H134" s="5">
        <v>0.54900000000000004</v>
      </c>
      <c r="I134" s="5">
        <v>0.59299999999999997</v>
      </c>
      <c r="J134" s="5">
        <v>0.626</v>
      </c>
      <c r="K134" s="5">
        <v>0.66500000000000004</v>
      </c>
      <c r="L134" s="5">
        <v>0.71699999999999997</v>
      </c>
      <c r="M134" s="5">
        <v>0.77300000000000002</v>
      </c>
      <c r="N134" s="5">
        <v>0.80300000000000005</v>
      </c>
      <c r="O134" s="5">
        <v>0.84699999999999998</v>
      </c>
      <c r="P134" s="5">
        <v>0.89100000000000001</v>
      </c>
      <c r="Q134" s="5">
        <v>0.95899999999999996</v>
      </c>
      <c r="R134" s="5">
        <v>1.006</v>
      </c>
      <c r="S134" s="5">
        <v>1.052</v>
      </c>
      <c r="T134" s="5">
        <v>1.0529999999999999</v>
      </c>
      <c r="U134" s="5">
        <v>1.1080000000000001</v>
      </c>
      <c r="V134" s="5">
        <v>1.1080000000000001</v>
      </c>
      <c r="W134" s="5">
        <v>1.1399999999999999</v>
      </c>
      <c r="X134" s="5">
        <v>1.123</v>
      </c>
      <c r="Y134" s="5">
        <v>1.143</v>
      </c>
      <c r="Z134" s="5">
        <v>1.157</v>
      </c>
      <c r="AA134" s="5">
        <v>1.2</v>
      </c>
      <c r="AB134" s="5">
        <v>1.2230000000000001</v>
      </c>
      <c r="AC134" s="5">
        <v>1.198</v>
      </c>
      <c r="AD134" s="5">
        <v>1.1879999999999999</v>
      </c>
      <c r="AE134" s="5">
        <v>1.21</v>
      </c>
      <c r="AF134" s="5">
        <v>1.256</v>
      </c>
      <c r="AG134" s="5">
        <v>1.331</v>
      </c>
      <c r="AH134" s="35" t="s">
        <v>369</v>
      </c>
      <c r="AI134" s="24">
        <f>SUM(AI135:AI140)</f>
        <v>0</v>
      </c>
      <c r="AJ134" s="25">
        <f>SUM(AJ135:AJ140)</f>
        <v>0</v>
      </c>
    </row>
    <row r="135" spans="1:39" x14ac:dyDescent="0.35">
      <c r="A135" s="4" t="s">
        <v>198</v>
      </c>
      <c r="B135" s="9" t="s">
        <v>199</v>
      </c>
      <c r="C135" s="9" t="s">
        <v>133</v>
      </c>
      <c r="D135" s="9" t="s">
        <v>134</v>
      </c>
      <c r="AH135" s="29" t="s">
        <v>369</v>
      </c>
      <c r="AI135" s="27" t="str">
        <f t="shared" ref="AI135:AI140" si="88">IF(AH135="X","",AG135)</f>
        <v/>
      </c>
      <c r="AJ135" s="36" t="str">
        <f t="shared" si="84"/>
        <v/>
      </c>
    </row>
    <row r="136" spans="1:39" x14ac:dyDescent="0.35">
      <c r="A136" s="4" t="s">
        <v>198</v>
      </c>
      <c r="B136" s="9" t="s">
        <v>199</v>
      </c>
      <c r="C136" s="9" t="s">
        <v>135</v>
      </c>
      <c r="D136" s="9" t="s">
        <v>136</v>
      </c>
      <c r="AH136" s="29" t="s">
        <v>369</v>
      </c>
      <c r="AI136" s="27" t="str">
        <f t="shared" si="88"/>
        <v/>
      </c>
      <c r="AJ136" s="36" t="str">
        <f t="shared" si="84"/>
        <v/>
      </c>
    </row>
    <row r="137" spans="1:39" x14ac:dyDescent="0.35">
      <c r="A137" s="4" t="s">
        <v>198</v>
      </c>
      <c r="B137" s="9" t="s">
        <v>199</v>
      </c>
      <c r="C137" s="9" t="s">
        <v>137</v>
      </c>
      <c r="D137" s="9" t="s">
        <v>138</v>
      </c>
      <c r="AH137" s="29" t="s">
        <v>369</v>
      </c>
      <c r="AI137" s="27" t="str">
        <f t="shared" si="88"/>
        <v/>
      </c>
      <c r="AJ137" s="36" t="str">
        <f t="shared" si="84"/>
        <v/>
      </c>
    </row>
    <row r="138" spans="1:39" x14ac:dyDescent="0.35">
      <c r="A138" s="4" t="s">
        <v>198</v>
      </c>
      <c r="B138" s="9" t="s">
        <v>199</v>
      </c>
      <c r="C138" s="9" t="s">
        <v>139</v>
      </c>
      <c r="D138" s="9" t="s">
        <v>140</v>
      </c>
      <c r="E138" s="5">
        <v>0.23200000000000001</v>
      </c>
      <c r="F138" s="5">
        <v>0.24199999999999999</v>
      </c>
      <c r="G138" s="5">
        <v>0.247</v>
      </c>
      <c r="H138" s="5">
        <v>0.26100000000000001</v>
      </c>
      <c r="I138" s="5">
        <v>0.28199999999999997</v>
      </c>
      <c r="J138" s="5">
        <v>0.29799999999999999</v>
      </c>
      <c r="K138" s="5">
        <v>0.317</v>
      </c>
      <c r="L138" s="5">
        <v>0.34200000000000003</v>
      </c>
      <c r="M138" s="5">
        <v>0.36799999999999999</v>
      </c>
      <c r="N138" s="5">
        <v>0.38200000000000001</v>
      </c>
      <c r="O138" s="5">
        <v>0.40400000000000003</v>
      </c>
      <c r="P138" s="5">
        <v>0.42399999999999999</v>
      </c>
      <c r="Q138" s="5">
        <v>0.45600000000000002</v>
      </c>
      <c r="R138" s="5">
        <v>0.47699999999999998</v>
      </c>
      <c r="S138" s="5">
        <v>0.51500000000000001</v>
      </c>
      <c r="T138" s="5">
        <v>0.51</v>
      </c>
      <c r="U138" s="5">
        <v>0.55400000000000005</v>
      </c>
      <c r="V138" s="5">
        <v>0.55000000000000004</v>
      </c>
      <c r="W138" s="5">
        <v>0.55800000000000005</v>
      </c>
      <c r="X138" s="5">
        <v>0.53700000000000003</v>
      </c>
      <c r="Y138" s="5">
        <v>0.54100000000000004</v>
      </c>
      <c r="Z138" s="5">
        <v>0.56000000000000005</v>
      </c>
      <c r="AA138" s="5">
        <v>0.59199999999999997</v>
      </c>
      <c r="AB138" s="5">
        <v>0.61499999999999999</v>
      </c>
      <c r="AC138" s="5">
        <v>0.626</v>
      </c>
      <c r="AD138" s="5">
        <v>0.61299999999999999</v>
      </c>
      <c r="AE138" s="5">
        <v>0.63</v>
      </c>
      <c r="AF138" s="5">
        <v>0.65500000000000003</v>
      </c>
      <c r="AG138" s="5">
        <v>0.68700000000000006</v>
      </c>
      <c r="AH138" s="29" t="s">
        <v>369</v>
      </c>
      <c r="AI138" s="27" t="str">
        <f t="shared" si="88"/>
        <v/>
      </c>
      <c r="AJ138" s="36" t="str">
        <f t="shared" si="84"/>
        <v/>
      </c>
    </row>
    <row r="139" spans="1:39" x14ac:dyDescent="0.35">
      <c r="A139" s="4" t="s">
        <v>198</v>
      </c>
      <c r="B139" s="9" t="s">
        <v>199</v>
      </c>
      <c r="C139" s="9" t="s">
        <v>141</v>
      </c>
      <c r="D139" s="9" t="s">
        <v>142</v>
      </c>
      <c r="AH139" s="29" t="s">
        <v>369</v>
      </c>
      <c r="AI139" s="27" t="str">
        <f t="shared" si="88"/>
        <v/>
      </c>
      <c r="AJ139" s="36" t="str">
        <f t="shared" si="84"/>
        <v/>
      </c>
    </row>
    <row r="140" spans="1:39" x14ac:dyDescent="0.35">
      <c r="A140" s="4" t="s">
        <v>198</v>
      </c>
      <c r="B140" s="9" t="s">
        <v>199</v>
      </c>
      <c r="C140" s="9" t="s">
        <v>143</v>
      </c>
      <c r="D140" s="9" t="s">
        <v>144</v>
      </c>
      <c r="E140" s="5">
        <v>0.255</v>
      </c>
      <c r="F140" s="5">
        <v>0.26600000000000001</v>
      </c>
      <c r="G140" s="5">
        <v>0.27200000000000002</v>
      </c>
      <c r="H140" s="5">
        <v>0.28799999999999998</v>
      </c>
      <c r="I140" s="5">
        <v>0.311</v>
      </c>
      <c r="J140" s="5">
        <v>0.32800000000000001</v>
      </c>
      <c r="K140" s="5">
        <v>0.34799999999999998</v>
      </c>
      <c r="L140" s="5">
        <v>0.376</v>
      </c>
      <c r="M140" s="5">
        <v>0.40400000000000003</v>
      </c>
      <c r="N140" s="5">
        <v>0.42</v>
      </c>
      <c r="O140" s="5">
        <v>0.44400000000000001</v>
      </c>
      <c r="P140" s="5">
        <v>0.46700000000000003</v>
      </c>
      <c r="Q140" s="5">
        <v>0.503</v>
      </c>
      <c r="R140" s="5">
        <v>0.52900000000000003</v>
      </c>
      <c r="S140" s="5">
        <v>0.53600000000000003</v>
      </c>
      <c r="T140" s="5">
        <v>0.54200000000000004</v>
      </c>
      <c r="U140" s="5">
        <v>0.55400000000000005</v>
      </c>
      <c r="V140" s="5">
        <v>0.55800000000000005</v>
      </c>
      <c r="W140" s="5">
        <v>0.58199999999999996</v>
      </c>
      <c r="X140" s="5">
        <v>0.58599999999999997</v>
      </c>
      <c r="Y140" s="5">
        <v>0.60199999999999998</v>
      </c>
      <c r="Z140" s="5">
        <v>0.59699999999999998</v>
      </c>
      <c r="AA140" s="5">
        <v>0.60699999999999998</v>
      </c>
      <c r="AB140" s="5">
        <v>0.60699999999999998</v>
      </c>
      <c r="AC140" s="5">
        <v>0.57199999999999995</v>
      </c>
      <c r="AD140" s="5">
        <v>0.57499999999999996</v>
      </c>
      <c r="AE140" s="5">
        <v>0.57999999999999996</v>
      </c>
      <c r="AF140" s="5">
        <v>0.60099999999999998</v>
      </c>
      <c r="AG140" s="5">
        <v>0.64400000000000002</v>
      </c>
      <c r="AH140" s="29" t="s">
        <v>369</v>
      </c>
      <c r="AI140" s="27" t="str">
        <f t="shared" si="88"/>
        <v/>
      </c>
      <c r="AJ140" s="36" t="str">
        <f t="shared" si="84"/>
        <v/>
      </c>
    </row>
    <row r="141" spans="1:39" x14ac:dyDescent="0.35">
      <c r="A141" s="4" t="s">
        <v>198</v>
      </c>
      <c r="B141" s="9" t="s">
        <v>199</v>
      </c>
      <c r="C141" s="9" t="s">
        <v>145</v>
      </c>
      <c r="D141" s="9" t="s">
        <v>146</v>
      </c>
      <c r="E141" s="5">
        <v>1.5580000000000001</v>
      </c>
      <c r="F141" s="5">
        <v>1.7490000000000001</v>
      </c>
      <c r="G141" s="5">
        <v>1.994</v>
      </c>
      <c r="H141" s="5">
        <v>2.0910000000000002</v>
      </c>
      <c r="I141" s="5">
        <v>2.2269999999999999</v>
      </c>
      <c r="J141" s="5">
        <v>2.4039999999999999</v>
      </c>
      <c r="K141" s="5">
        <v>2.891</v>
      </c>
      <c r="L141" s="5">
        <v>3.9609999999999999</v>
      </c>
      <c r="M141" s="5">
        <v>4.6740000000000004</v>
      </c>
      <c r="N141" s="5">
        <v>4.8609999999999998</v>
      </c>
      <c r="O141" s="5">
        <v>5.0609999999999999</v>
      </c>
      <c r="P141" s="5">
        <v>5.5010000000000003</v>
      </c>
      <c r="Q141" s="5">
        <v>5.9219999999999997</v>
      </c>
      <c r="R141" s="5">
        <v>6.3710000000000004</v>
      </c>
      <c r="S141" s="5">
        <v>6.58</v>
      </c>
      <c r="T141" s="5">
        <v>7.1970000000000001</v>
      </c>
      <c r="U141" s="5">
        <v>7.7009999999999996</v>
      </c>
      <c r="V141" s="5">
        <v>7.9530000000000003</v>
      </c>
      <c r="W141" s="5">
        <v>8.2260000000000009</v>
      </c>
      <c r="X141" s="5">
        <v>8.4749999999999996</v>
      </c>
      <c r="Y141" s="5">
        <v>8.593</v>
      </c>
      <c r="Z141" s="5">
        <v>8.5619999999999994</v>
      </c>
      <c r="AA141" s="5">
        <v>8.8360000000000003</v>
      </c>
      <c r="AB141" s="5">
        <v>8.9049999999999994</v>
      </c>
      <c r="AC141" s="5">
        <v>9.1050000000000004</v>
      </c>
      <c r="AD141" s="5">
        <v>9.14</v>
      </c>
      <c r="AE141" s="5">
        <v>9.2409999999999997</v>
      </c>
      <c r="AF141" s="5">
        <v>9.8490000000000002</v>
      </c>
      <c r="AG141" s="5">
        <v>10.381</v>
      </c>
      <c r="AH141" s="35"/>
      <c r="AI141" s="24">
        <f>SUM(AI142:AI147)</f>
        <v>2.4992399999999995</v>
      </c>
      <c r="AJ141" s="25">
        <f>SUM(AJ142:AJ147)</f>
        <v>2.4992399999999995</v>
      </c>
      <c r="AK141" s="22" t="s">
        <v>381</v>
      </c>
      <c r="AM141" s="14"/>
    </row>
    <row r="142" spans="1:39" x14ac:dyDescent="0.35">
      <c r="A142" s="4" t="s">
        <v>198</v>
      </c>
      <c r="B142" s="9" t="s">
        <v>199</v>
      </c>
      <c r="C142" s="9" t="s">
        <v>147</v>
      </c>
      <c r="D142" s="9" t="s">
        <v>148</v>
      </c>
      <c r="E142" s="5">
        <v>0.75800000000000001</v>
      </c>
      <c r="F142" s="5">
        <v>0.85099999999999998</v>
      </c>
      <c r="G142" s="5">
        <v>0.97</v>
      </c>
      <c r="H142" s="5">
        <v>1.0169999999999999</v>
      </c>
      <c r="I142" s="5">
        <v>1.083</v>
      </c>
      <c r="J142" s="5">
        <v>1.169</v>
      </c>
      <c r="K142" s="5">
        <v>1.4059999999999999</v>
      </c>
      <c r="L142" s="5">
        <v>1.9259999999999999</v>
      </c>
      <c r="M142" s="5">
        <v>2.2730000000000001</v>
      </c>
      <c r="N142" s="5">
        <v>2.3639999999999999</v>
      </c>
      <c r="O142" s="5">
        <v>2.46</v>
      </c>
      <c r="P142" s="5">
        <v>2.6749999999999998</v>
      </c>
      <c r="Q142" s="5">
        <v>2.88</v>
      </c>
      <c r="R142" s="5">
        <v>3.0979999999999999</v>
      </c>
      <c r="S142" s="5">
        <v>3.1989999999999998</v>
      </c>
      <c r="T142" s="5">
        <v>3.4870000000000001</v>
      </c>
      <c r="U142" s="5">
        <v>3.7090000000000001</v>
      </c>
      <c r="V142" s="5">
        <v>3.8439999999999999</v>
      </c>
      <c r="W142" s="5">
        <v>4.0140000000000002</v>
      </c>
      <c r="X142" s="5">
        <v>4.1820000000000004</v>
      </c>
      <c r="Y142" s="5">
        <v>4.2930000000000001</v>
      </c>
      <c r="Z142" s="5">
        <v>4.306</v>
      </c>
      <c r="AA142" s="5">
        <v>4.45</v>
      </c>
      <c r="AB142" s="5">
        <v>4.3959999999999999</v>
      </c>
      <c r="AC142" s="5">
        <v>4.4829999999999997</v>
      </c>
      <c r="AD142" s="5">
        <v>4.4340000000000002</v>
      </c>
      <c r="AE142" s="5">
        <v>4.4820000000000002</v>
      </c>
      <c r="AF142" s="5">
        <v>4.74</v>
      </c>
      <c r="AG142" s="5">
        <v>4.7619999999999996</v>
      </c>
      <c r="AH142" s="29"/>
      <c r="AI142" s="27">
        <f>IF(AH142="X","",AG142*0.3*0.8)</f>
        <v>1.1428799999999999</v>
      </c>
      <c r="AJ142" s="36">
        <f t="shared" si="84"/>
        <v>1.1428799999999999</v>
      </c>
      <c r="AK142" s="26" t="s">
        <v>379</v>
      </c>
      <c r="AM142" s="17"/>
    </row>
    <row r="143" spans="1:39" x14ac:dyDescent="0.35">
      <c r="A143" s="4" t="s">
        <v>198</v>
      </c>
      <c r="B143" s="9" t="s">
        <v>199</v>
      </c>
      <c r="C143" s="9" t="s">
        <v>149</v>
      </c>
      <c r="D143" s="9" t="s">
        <v>150</v>
      </c>
      <c r="E143" s="5">
        <v>0.79200000000000004</v>
      </c>
      <c r="F143" s="5">
        <v>0.88700000000000001</v>
      </c>
      <c r="G143" s="5">
        <v>1.012</v>
      </c>
      <c r="H143" s="5">
        <v>1.0609999999999999</v>
      </c>
      <c r="I143" s="5">
        <v>1.1299999999999999</v>
      </c>
      <c r="J143" s="5">
        <v>1.22</v>
      </c>
      <c r="K143" s="5">
        <v>1.468</v>
      </c>
      <c r="L143" s="5">
        <v>2.0110000000000001</v>
      </c>
      <c r="M143" s="5">
        <v>2.3719999999999999</v>
      </c>
      <c r="N143" s="5">
        <v>2.4670000000000001</v>
      </c>
      <c r="O143" s="5">
        <v>2.569</v>
      </c>
      <c r="P143" s="5">
        <v>2.7930000000000001</v>
      </c>
      <c r="Q143" s="5">
        <v>3.0059999999999998</v>
      </c>
      <c r="R143" s="5">
        <v>3.2349999999999999</v>
      </c>
      <c r="S143" s="5">
        <v>3.3410000000000002</v>
      </c>
      <c r="T143" s="5">
        <v>3.6629999999999998</v>
      </c>
      <c r="U143" s="5">
        <v>3.9420000000000002</v>
      </c>
      <c r="V143" s="5">
        <v>4.0570000000000004</v>
      </c>
      <c r="W143" s="5">
        <v>4.1580000000000004</v>
      </c>
      <c r="X143" s="5">
        <v>4.2370000000000001</v>
      </c>
      <c r="Y143" s="5">
        <v>4.24</v>
      </c>
      <c r="Z143" s="5">
        <v>4.194</v>
      </c>
      <c r="AA143" s="5">
        <v>4.319</v>
      </c>
      <c r="AB143" s="5">
        <v>4.3920000000000003</v>
      </c>
      <c r="AC143" s="5">
        <v>4.5010000000000003</v>
      </c>
      <c r="AD143" s="5">
        <v>4.5860000000000003</v>
      </c>
      <c r="AE143" s="5">
        <v>4.6219999999999999</v>
      </c>
      <c r="AF143" s="5">
        <v>4.9400000000000004</v>
      </c>
      <c r="AG143" s="5">
        <v>5.359</v>
      </c>
      <c r="AH143" s="29"/>
      <c r="AI143" s="27">
        <f>IF(AH143="X","",AG143*0.3*0.8)</f>
        <v>1.28616</v>
      </c>
      <c r="AJ143" s="36">
        <f t="shared" si="84"/>
        <v>1.28616</v>
      </c>
      <c r="AK143" s="26" t="s">
        <v>380</v>
      </c>
      <c r="AM143" s="17"/>
    </row>
    <row r="144" spans="1:39" x14ac:dyDescent="0.35">
      <c r="A144" s="4" t="s">
        <v>198</v>
      </c>
      <c r="B144" s="9" t="s">
        <v>199</v>
      </c>
      <c r="C144" s="9" t="s">
        <v>151</v>
      </c>
      <c r="D144" s="9" t="s">
        <v>152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1E-3</v>
      </c>
      <c r="M144" s="5">
        <v>1E-3</v>
      </c>
      <c r="N144" s="5">
        <v>1E-3</v>
      </c>
      <c r="O144" s="5">
        <v>1E-3</v>
      </c>
      <c r="P144" s="5">
        <v>1E-3</v>
      </c>
      <c r="Q144" s="5">
        <v>1E-3</v>
      </c>
      <c r="R144" s="5">
        <v>1E-3</v>
      </c>
      <c r="S144" s="5">
        <v>1E-3</v>
      </c>
      <c r="T144" s="5">
        <v>0</v>
      </c>
      <c r="U144" s="5">
        <v>1E-3</v>
      </c>
      <c r="V144" s="5">
        <v>0</v>
      </c>
      <c r="W144" s="5">
        <v>0</v>
      </c>
      <c r="X144" s="5">
        <v>0</v>
      </c>
      <c r="Y144" s="5">
        <v>0</v>
      </c>
      <c r="Z144" s="5">
        <v>2E-3</v>
      </c>
      <c r="AA144" s="5">
        <v>2E-3</v>
      </c>
      <c r="AB144" s="5">
        <v>0.01</v>
      </c>
      <c r="AC144" s="5">
        <v>1.4999999999999999E-2</v>
      </c>
      <c r="AD144" s="5">
        <v>1.7000000000000001E-2</v>
      </c>
      <c r="AE144" s="5">
        <v>0.03</v>
      </c>
      <c r="AF144" s="5">
        <v>5.3999999999999999E-2</v>
      </c>
      <c r="AG144" s="5">
        <v>0.13400000000000001</v>
      </c>
      <c r="AH144" s="29"/>
      <c r="AI144" s="27">
        <f t="shared" ref="AI144:AI147" si="89">IF(AH144="X","",AG144*0.3*0.9)</f>
        <v>3.6180000000000004E-2</v>
      </c>
      <c r="AJ144" s="36">
        <f t="shared" si="84"/>
        <v>3.6180000000000004E-2</v>
      </c>
    </row>
    <row r="145" spans="1:36" x14ac:dyDescent="0.35">
      <c r="A145" s="4" t="s">
        <v>198</v>
      </c>
      <c r="B145" s="9" t="s">
        <v>199</v>
      </c>
      <c r="C145" s="9" t="s">
        <v>153</v>
      </c>
      <c r="D145" s="9" t="s">
        <v>154</v>
      </c>
      <c r="E145" s="5">
        <v>8.9999999999999993E-3</v>
      </c>
      <c r="F145" s="5">
        <v>1.0999999999999999E-2</v>
      </c>
      <c r="G145" s="5">
        <v>1.2E-2</v>
      </c>
      <c r="H145" s="5">
        <v>1.2999999999999999E-2</v>
      </c>
      <c r="I145" s="5">
        <v>1.4E-2</v>
      </c>
      <c r="J145" s="5">
        <v>1.4999999999999999E-2</v>
      </c>
      <c r="K145" s="5">
        <v>1.7999999999999999E-2</v>
      </c>
      <c r="L145" s="5">
        <v>2.3E-2</v>
      </c>
      <c r="M145" s="5">
        <v>2.7E-2</v>
      </c>
      <c r="N145" s="5">
        <v>2.9000000000000001E-2</v>
      </c>
      <c r="O145" s="5">
        <v>3.1E-2</v>
      </c>
      <c r="P145" s="5">
        <v>3.3000000000000002E-2</v>
      </c>
      <c r="Q145" s="5">
        <v>3.5999999999999997E-2</v>
      </c>
      <c r="R145" s="5">
        <v>3.7999999999999999E-2</v>
      </c>
      <c r="S145" s="5">
        <v>3.9E-2</v>
      </c>
      <c r="T145" s="5">
        <v>4.7E-2</v>
      </c>
      <c r="U145" s="5">
        <v>0.05</v>
      </c>
      <c r="V145" s="5">
        <v>5.1999999999999998E-2</v>
      </c>
      <c r="W145" s="5">
        <v>5.3999999999999999E-2</v>
      </c>
      <c r="X145" s="5">
        <v>5.6000000000000001E-2</v>
      </c>
      <c r="Y145" s="5">
        <v>5.8000000000000003E-2</v>
      </c>
      <c r="Z145" s="5">
        <v>5.8999999999999997E-2</v>
      </c>
      <c r="AA145" s="5">
        <v>6.5000000000000002E-2</v>
      </c>
      <c r="AB145" s="5">
        <v>6.7000000000000004E-2</v>
      </c>
      <c r="AC145" s="5">
        <v>6.6000000000000003E-2</v>
      </c>
      <c r="AD145" s="5">
        <v>6.7000000000000004E-2</v>
      </c>
      <c r="AE145" s="5">
        <v>7.0000000000000007E-2</v>
      </c>
      <c r="AF145" s="5">
        <v>7.2999999999999995E-2</v>
      </c>
      <c r="AG145" s="5">
        <v>7.4999999999999997E-2</v>
      </c>
      <c r="AH145" s="29"/>
      <c r="AI145" s="27">
        <f t="shared" si="89"/>
        <v>2.0250000000000001E-2</v>
      </c>
      <c r="AJ145" s="36">
        <f t="shared" si="84"/>
        <v>2.0250000000000001E-2</v>
      </c>
    </row>
    <row r="146" spans="1:36" x14ac:dyDescent="0.35">
      <c r="A146" s="4" t="s">
        <v>198</v>
      </c>
      <c r="B146" s="9" t="s">
        <v>199</v>
      </c>
      <c r="C146" s="9" t="s">
        <v>155</v>
      </c>
      <c r="D146" s="9" t="s">
        <v>156</v>
      </c>
      <c r="AH146" s="29"/>
      <c r="AI146" s="27">
        <f t="shared" si="89"/>
        <v>0</v>
      </c>
      <c r="AJ146" s="36">
        <f t="shared" si="84"/>
        <v>0</v>
      </c>
    </row>
    <row r="147" spans="1:36" x14ac:dyDescent="0.35">
      <c r="A147" s="4" t="s">
        <v>198</v>
      </c>
      <c r="B147" s="9" t="s">
        <v>199</v>
      </c>
      <c r="C147" s="9" t="s">
        <v>157</v>
      </c>
      <c r="D147" s="9" t="s">
        <v>158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1E-3</v>
      </c>
      <c r="W147" s="5">
        <v>0</v>
      </c>
      <c r="X147" s="5">
        <v>0</v>
      </c>
      <c r="Y147" s="5">
        <v>1E-3</v>
      </c>
      <c r="Z147" s="5">
        <v>1E-3</v>
      </c>
      <c r="AA147" s="5">
        <v>2E-3</v>
      </c>
      <c r="AB147" s="5">
        <v>0.04</v>
      </c>
      <c r="AC147" s="5">
        <v>0.04</v>
      </c>
      <c r="AD147" s="5">
        <v>3.5999999999999997E-2</v>
      </c>
      <c r="AE147" s="5">
        <v>3.6999999999999998E-2</v>
      </c>
      <c r="AF147" s="5">
        <v>4.2000000000000003E-2</v>
      </c>
      <c r="AG147" s="5">
        <v>5.0999999999999997E-2</v>
      </c>
      <c r="AH147" s="29"/>
      <c r="AI147" s="27">
        <f t="shared" si="89"/>
        <v>1.3769999999999998E-2</v>
      </c>
      <c r="AJ147" s="36">
        <f t="shared" si="84"/>
        <v>1.3769999999999998E-2</v>
      </c>
    </row>
    <row r="148" spans="1:36" x14ac:dyDescent="0.35">
      <c r="A148" s="4" t="s">
        <v>198</v>
      </c>
      <c r="B148" s="9" t="s">
        <v>199</v>
      </c>
      <c r="C148" s="9" t="s">
        <v>159</v>
      </c>
      <c r="D148" s="9" t="s">
        <v>160</v>
      </c>
      <c r="E148" s="5">
        <v>4.6509999999999998</v>
      </c>
      <c r="F148" s="5">
        <v>4.47</v>
      </c>
      <c r="G148" s="5">
        <v>5.0380000000000003</v>
      </c>
      <c r="H148" s="5">
        <v>5.5990000000000002</v>
      </c>
      <c r="I148" s="5">
        <v>6.3840000000000003</v>
      </c>
      <c r="J148" s="5">
        <v>6.7990000000000004</v>
      </c>
      <c r="K148" s="5">
        <v>7.4829999999999997</v>
      </c>
      <c r="L148" s="5">
        <v>7.7919999999999998</v>
      </c>
      <c r="M148" s="5">
        <v>8.7170000000000005</v>
      </c>
      <c r="N148" s="5">
        <v>8.7579999999999991</v>
      </c>
      <c r="O148" s="5">
        <v>8.8529999999999998</v>
      </c>
      <c r="P148" s="5">
        <v>8.4039999999999999</v>
      </c>
      <c r="Q148" s="5">
        <v>9.0459999999999994</v>
      </c>
      <c r="R148" s="5">
        <v>10.502000000000001</v>
      </c>
      <c r="S148" s="5">
        <v>11.334</v>
      </c>
      <c r="T148" s="5">
        <v>11.919</v>
      </c>
      <c r="U148" s="5">
        <v>12.083</v>
      </c>
      <c r="V148" s="5">
        <v>12.295</v>
      </c>
      <c r="W148" s="5">
        <v>12.69</v>
      </c>
      <c r="X148" s="5">
        <v>13.340999999999999</v>
      </c>
      <c r="Y148" s="5">
        <v>13.731999999999999</v>
      </c>
      <c r="Z148" s="5">
        <v>13.827</v>
      </c>
      <c r="AA148" s="5">
        <v>14.114000000000001</v>
      </c>
      <c r="AB148" s="5">
        <v>13.706</v>
      </c>
      <c r="AC148" s="5">
        <v>13.994999999999999</v>
      </c>
      <c r="AD148" s="5">
        <v>14.442</v>
      </c>
      <c r="AE148" s="5">
        <v>15.167999999999999</v>
      </c>
      <c r="AF148" s="5">
        <v>15.958</v>
      </c>
      <c r="AG148" s="5">
        <v>16.655999999999999</v>
      </c>
      <c r="AH148" s="35" t="s">
        <v>369</v>
      </c>
      <c r="AI148" s="24">
        <f>SUM(AI149:AI156)</f>
        <v>0</v>
      </c>
      <c r="AJ148" s="25">
        <f>SUM(AJ149:AJ156)</f>
        <v>0</v>
      </c>
    </row>
    <row r="149" spans="1:36" x14ac:dyDescent="0.35">
      <c r="A149" s="4" t="s">
        <v>198</v>
      </c>
      <c r="B149" s="9" t="s">
        <v>199</v>
      </c>
      <c r="C149" s="9" t="s">
        <v>161</v>
      </c>
      <c r="D149" s="9" t="s">
        <v>162</v>
      </c>
      <c r="E149" s="5">
        <v>1.712</v>
      </c>
      <c r="F149" s="5">
        <v>1.6459999999999999</v>
      </c>
      <c r="G149" s="5">
        <v>1.855</v>
      </c>
      <c r="H149" s="5">
        <v>2.0630000000000002</v>
      </c>
      <c r="I149" s="5">
        <v>2.3530000000000002</v>
      </c>
      <c r="J149" s="5">
        <v>2.5070000000000001</v>
      </c>
      <c r="K149" s="5">
        <v>2.758</v>
      </c>
      <c r="L149" s="5">
        <v>2.8719999999999999</v>
      </c>
      <c r="M149" s="5">
        <v>3.2130000000000001</v>
      </c>
      <c r="N149" s="5">
        <v>3.2290000000000001</v>
      </c>
      <c r="O149" s="5">
        <v>3.2629999999999999</v>
      </c>
      <c r="P149" s="5">
        <v>3.097</v>
      </c>
      <c r="Q149" s="5">
        <v>3.3340000000000001</v>
      </c>
      <c r="R149" s="5">
        <v>3.871</v>
      </c>
      <c r="S149" s="5">
        <v>4.1769999999999996</v>
      </c>
      <c r="T149" s="5">
        <v>4.2859999999999996</v>
      </c>
      <c r="U149" s="5">
        <v>4.4779999999999998</v>
      </c>
      <c r="V149" s="5">
        <v>3.72</v>
      </c>
      <c r="W149" s="5">
        <v>4.6900000000000004</v>
      </c>
      <c r="X149" s="5">
        <v>5.5129999999999999</v>
      </c>
      <c r="Y149" s="5">
        <v>5.2320000000000002</v>
      </c>
      <c r="Z149" s="5">
        <v>5.2869999999999999</v>
      </c>
      <c r="AA149" s="5">
        <v>5.4160000000000004</v>
      </c>
      <c r="AB149" s="5">
        <v>5.391</v>
      </c>
      <c r="AC149" s="5">
        <v>5.4690000000000003</v>
      </c>
      <c r="AD149" s="5">
        <v>5.5640000000000001</v>
      </c>
      <c r="AE149" s="5">
        <v>5.8479999999999999</v>
      </c>
      <c r="AF149" s="5">
        <v>6.0940000000000003</v>
      </c>
      <c r="AG149" s="5">
        <v>6.3979999999999997</v>
      </c>
      <c r="AH149" s="29" t="s">
        <v>369</v>
      </c>
      <c r="AI149" s="27" t="str">
        <f t="shared" ref="AI149:AI156" si="90">IF(AH149="X","",AG149)</f>
        <v/>
      </c>
      <c r="AJ149" s="36" t="str">
        <f t="shared" si="84"/>
        <v/>
      </c>
    </row>
    <row r="150" spans="1:36" x14ac:dyDescent="0.35">
      <c r="A150" s="4" t="s">
        <v>198</v>
      </c>
      <c r="B150" s="9" t="s">
        <v>199</v>
      </c>
      <c r="C150" s="9" t="s">
        <v>163</v>
      </c>
      <c r="D150" s="9" t="s">
        <v>164</v>
      </c>
      <c r="E150" s="5">
        <v>2.2770000000000001</v>
      </c>
      <c r="F150" s="5">
        <v>2.1859999999999999</v>
      </c>
      <c r="G150" s="5">
        <v>2.4649999999999999</v>
      </c>
      <c r="H150" s="5">
        <v>2.7410000000000001</v>
      </c>
      <c r="I150" s="5">
        <v>3.1269999999999998</v>
      </c>
      <c r="J150" s="5">
        <v>3.33</v>
      </c>
      <c r="K150" s="5">
        <v>3.6659999999999999</v>
      </c>
      <c r="L150" s="5">
        <v>3.8170000000000002</v>
      </c>
      <c r="M150" s="5">
        <v>4.2709999999999999</v>
      </c>
      <c r="N150" s="5">
        <v>4.29</v>
      </c>
      <c r="O150" s="5">
        <v>4.335</v>
      </c>
      <c r="P150" s="5">
        <v>4.1159999999999997</v>
      </c>
      <c r="Q150" s="5">
        <v>4.4290000000000003</v>
      </c>
      <c r="R150" s="5">
        <v>5.1459999999999999</v>
      </c>
      <c r="S150" s="5">
        <v>5.5510000000000002</v>
      </c>
      <c r="T150" s="5">
        <v>5.9379999999999997</v>
      </c>
      <c r="U150" s="5">
        <v>5.8330000000000002</v>
      </c>
      <c r="V150" s="5">
        <v>6.7640000000000002</v>
      </c>
      <c r="W150" s="5">
        <v>6.109</v>
      </c>
      <c r="X150" s="5">
        <v>5.827</v>
      </c>
      <c r="Y150" s="5">
        <v>6.41</v>
      </c>
      <c r="Z150" s="5">
        <v>6.4180000000000001</v>
      </c>
      <c r="AA150" s="5">
        <v>6.5289999999999999</v>
      </c>
      <c r="AB150" s="5">
        <v>6.1479999999999997</v>
      </c>
      <c r="AC150" s="5">
        <v>6.3440000000000003</v>
      </c>
      <c r="AD150" s="5">
        <v>6.694</v>
      </c>
      <c r="AE150" s="5">
        <v>7.05</v>
      </c>
      <c r="AF150" s="5">
        <v>7.4669999999999996</v>
      </c>
      <c r="AG150" s="5">
        <v>7.6740000000000004</v>
      </c>
      <c r="AH150" s="29" t="s">
        <v>369</v>
      </c>
      <c r="AI150" s="27" t="str">
        <f t="shared" si="90"/>
        <v/>
      </c>
      <c r="AJ150" s="36" t="str">
        <f t="shared" si="84"/>
        <v/>
      </c>
    </row>
    <row r="151" spans="1:36" x14ac:dyDescent="0.35">
      <c r="A151" s="4" t="s">
        <v>198</v>
      </c>
      <c r="B151" s="9" t="s">
        <v>199</v>
      </c>
      <c r="C151" s="9" t="s">
        <v>165</v>
      </c>
      <c r="D151" s="9" t="s">
        <v>166</v>
      </c>
      <c r="E151" s="5">
        <v>8.8999999999999996E-2</v>
      </c>
      <c r="F151" s="5">
        <v>8.5999999999999993E-2</v>
      </c>
      <c r="G151" s="5">
        <v>9.7000000000000003E-2</v>
      </c>
      <c r="H151" s="5">
        <v>0.108</v>
      </c>
      <c r="I151" s="5">
        <v>0.122</v>
      </c>
      <c r="J151" s="5">
        <v>0.13</v>
      </c>
      <c r="K151" s="5">
        <v>0.14299999999999999</v>
      </c>
      <c r="L151" s="5">
        <v>0.14899999999999999</v>
      </c>
      <c r="M151" s="5">
        <v>0.16700000000000001</v>
      </c>
      <c r="N151" s="5">
        <v>0.16700000000000001</v>
      </c>
      <c r="O151" s="5">
        <v>0.17</v>
      </c>
      <c r="P151" s="5">
        <v>0.161</v>
      </c>
      <c r="Q151" s="5">
        <v>0.17399999999999999</v>
      </c>
      <c r="R151" s="5">
        <v>0.20100000000000001</v>
      </c>
      <c r="S151" s="5">
        <v>0.217</v>
      </c>
      <c r="T151" s="5">
        <v>0.20699999999999999</v>
      </c>
      <c r="U151" s="5">
        <v>0.216</v>
      </c>
      <c r="V151" s="5">
        <v>0.215</v>
      </c>
      <c r="W151" s="5">
        <v>0.217</v>
      </c>
      <c r="X151" s="5">
        <v>0.219</v>
      </c>
      <c r="Y151" s="5">
        <v>0.30499999999999999</v>
      </c>
      <c r="Z151" s="5">
        <v>0.30499999999999999</v>
      </c>
      <c r="AA151" s="5">
        <v>0.29099999999999998</v>
      </c>
      <c r="AB151" s="5">
        <v>0.28999999999999998</v>
      </c>
      <c r="AC151" s="5">
        <v>0.29699999999999999</v>
      </c>
      <c r="AD151" s="5">
        <v>0.27900000000000003</v>
      </c>
      <c r="AE151" s="5">
        <v>0.29799999999999999</v>
      </c>
      <c r="AF151" s="5">
        <v>0.31</v>
      </c>
      <c r="AG151" s="5">
        <v>0.32800000000000001</v>
      </c>
      <c r="AH151" s="29" t="s">
        <v>369</v>
      </c>
      <c r="AI151" s="27" t="str">
        <f t="shared" si="90"/>
        <v/>
      </c>
      <c r="AJ151" s="36" t="str">
        <f t="shared" si="84"/>
        <v/>
      </c>
    </row>
    <row r="152" spans="1:36" x14ac:dyDescent="0.35">
      <c r="A152" s="4" t="s">
        <v>198</v>
      </c>
      <c r="B152" s="9" t="s">
        <v>199</v>
      </c>
      <c r="C152" s="9" t="s">
        <v>167</v>
      </c>
      <c r="D152" s="9" t="s">
        <v>168</v>
      </c>
      <c r="E152" s="5">
        <v>1.0999999999999999E-2</v>
      </c>
      <c r="F152" s="5">
        <v>0.01</v>
      </c>
      <c r="G152" s="5">
        <v>1.0999999999999999E-2</v>
      </c>
      <c r="H152" s="5">
        <v>1.2999999999999999E-2</v>
      </c>
      <c r="I152" s="5">
        <v>1.6E-2</v>
      </c>
      <c r="J152" s="5">
        <v>1.7000000000000001E-2</v>
      </c>
      <c r="K152" s="5">
        <v>1.9E-2</v>
      </c>
      <c r="L152" s="5">
        <v>0.02</v>
      </c>
      <c r="M152" s="5">
        <v>2.1999999999999999E-2</v>
      </c>
      <c r="N152" s="5">
        <v>2.3E-2</v>
      </c>
      <c r="O152" s="5">
        <v>2.3E-2</v>
      </c>
      <c r="P152" s="5">
        <v>2.1000000000000001E-2</v>
      </c>
      <c r="Q152" s="5">
        <v>2.3E-2</v>
      </c>
      <c r="R152" s="5">
        <v>2.7E-2</v>
      </c>
      <c r="S152" s="5">
        <v>0.03</v>
      </c>
      <c r="T152" s="5">
        <v>0.04</v>
      </c>
      <c r="U152" s="5">
        <v>3.2000000000000001E-2</v>
      </c>
      <c r="V152" s="5">
        <v>1.4999999999999999E-2</v>
      </c>
      <c r="W152" s="5">
        <v>1.6E-2</v>
      </c>
      <c r="X152" s="5">
        <v>1.4E-2</v>
      </c>
      <c r="Y152" s="5">
        <v>1.4E-2</v>
      </c>
      <c r="Z152" s="5">
        <v>1.4999999999999999E-2</v>
      </c>
      <c r="AA152" s="5">
        <v>1.4999999999999999E-2</v>
      </c>
      <c r="AB152" s="5">
        <v>1.7999999999999999E-2</v>
      </c>
      <c r="AC152" s="5">
        <v>1.9E-2</v>
      </c>
      <c r="AD152" s="5">
        <v>2.4E-2</v>
      </c>
      <c r="AE152" s="5">
        <v>2.4E-2</v>
      </c>
      <c r="AF152" s="5">
        <v>2.5000000000000001E-2</v>
      </c>
      <c r="AG152" s="5">
        <v>2.4E-2</v>
      </c>
      <c r="AH152" s="29" t="s">
        <v>369</v>
      </c>
      <c r="AI152" s="27" t="str">
        <f t="shared" si="90"/>
        <v/>
      </c>
      <c r="AJ152" s="36" t="str">
        <f t="shared" si="84"/>
        <v/>
      </c>
    </row>
    <row r="153" spans="1:36" x14ac:dyDescent="0.35">
      <c r="A153" s="4" t="s">
        <v>198</v>
      </c>
      <c r="B153" s="9" t="s">
        <v>199</v>
      </c>
      <c r="C153" s="9" t="s">
        <v>169</v>
      </c>
      <c r="D153" s="9" t="s">
        <v>170</v>
      </c>
      <c r="E153" s="5">
        <v>2E-3</v>
      </c>
      <c r="F153" s="5">
        <v>2E-3</v>
      </c>
      <c r="G153" s="5">
        <v>3.0000000000000001E-3</v>
      </c>
      <c r="H153" s="5">
        <v>3.0000000000000001E-3</v>
      </c>
      <c r="I153" s="5">
        <v>3.0000000000000001E-3</v>
      </c>
      <c r="J153" s="5">
        <v>4.0000000000000001E-3</v>
      </c>
      <c r="K153" s="5">
        <v>4.0000000000000001E-3</v>
      </c>
      <c r="L153" s="5">
        <v>4.0000000000000001E-3</v>
      </c>
      <c r="M153" s="5">
        <v>5.0000000000000001E-3</v>
      </c>
      <c r="N153" s="5">
        <v>5.0000000000000001E-3</v>
      </c>
      <c r="O153" s="5">
        <v>5.0000000000000001E-3</v>
      </c>
      <c r="P153" s="5">
        <v>4.0000000000000001E-3</v>
      </c>
      <c r="Q153" s="5">
        <v>5.0000000000000001E-3</v>
      </c>
      <c r="R153" s="5">
        <v>6.0000000000000001E-3</v>
      </c>
      <c r="S153" s="5">
        <v>6.0000000000000001E-3</v>
      </c>
      <c r="T153" s="5">
        <v>6.0000000000000001E-3</v>
      </c>
      <c r="U153" s="5">
        <v>6.0000000000000001E-3</v>
      </c>
      <c r="V153" s="5">
        <v>6.0000000000000001E-3</v>
      </c>
      <c r="W153" s="5">
        <v>6.0000000000000001E-3</v>
      </c>
      <c r="X153" s="5">
        <v>7.0000000000000001E-3</v>
      </c>
      <c r="Y153" s="5">
        <v>8.9999999999999993E-3</v>
      </c>
      <c r="Z153" s="5">
        <v>1.2999999999999999E-2</v>
      </c>
      <c r="AA153" s="5">
        <v>1.2999999999999999E-2</v>
      </c>
      <c r="AB153" s="5">
        <v>4.5999999999999999E-2</v>
      </c>
      <c r="AC153" s="5">
        <v>3.1E-2</v>
      </c>
      <c r="AD153" s="5">
        <v>0.03</v>
      </c>
      <c r="AE153" s="5">
        <v>3.1E-2</v>
      </c>
      <c r="AF153" s="5">
        <v>3.5999999999999997E-2</v>
      </c>
      <c r="AG153" s="5">
        <v>4.9000000000000002E-2</v>
      </c>
      <c r="AH153" s="29" t="s">
        <v>369</v>
      </c>
      <c r="AI153" s="27" t="str">
        <f t="shared" si="90"/>
        <v/>
      </c>
      <c r="AJ153" s="36" t="str">
        <f t="shared" si="84"/>
        <v/>
      </c>
    </row>
    <row r="154" spans="1:36" x14ac:dyDescent="0.35">
      <c r="A154" s="4" t="s">
        <v>198</v>
      </c>
      <c r="B154" s="9" t="s">
        <v>199</v>
      </c>
      <c r="C154" s="9" t="s">
        <v>171</v>
      </c>
      <c r="D154" s="9" t="s">
        <v>172</v>
      </c>
      <c r="E154" s="5">
        <v>0.56000000000000005</v>
      </c>
      <c r="F154" s="5">
        <v>0.54</v>
      </c>
      <c r="G154" s="5">
        <v>0.60599999999999998</v>
      </c>
      <c r="H154" s="5">
        <v>0.67100000000000004</v>
      </c>
      <c r="I154" s="5">
        <v>0.76300000000000001</v>
      </c>
      <c r="J154" s="5">
        <v>0.81100000000000005</v>
      </c>
      <c r="K154" s="5">
        <v>0.89200000000000002</v>
      </c>
      <c r="L154" s="5">
        <v>0.93</v>
      </c>
      <c r="M154" s="5">
        <v>1.038</v>
      </c>
      <c r="N154" s="5">
        <v>1.0429999999999999</v>
      </c>
      <c r="O154" s="5">
        <v>1.056</v>
      </c>
      <c r="P154" s="5">
        <v>1.006</v>
      </c>
      <c r="Q154" s="5">
        <v>1.0820000000000001</v>
      </c>
      <c r="R154" s="5">
        <v>1.25</v>
      </c>
      <c r="S154" s="5">
        <v>1.3520000000000001</v>
      </c>
      <c r="T154" s="5">
        <v>1.4419999999999999</v>
      </c>
      <c r="U154" s="5">
        <v>1.5189999999999999</v>
      </c>
      <c r="V154" s="5">
        <v>1.5760000000000001</v>
      </c>
      <c r="W154" s="5">
        <v>1.6519999999999999</v>
      </c>
      <c r="X154" s="5">
        <v>1.7589999999999999</v>
      </c>
      <c r="Y154" s="5">
        <v>1.762</v>
      </c>
      <c r="Z154" s="5">
        <v>1.79</v>
      </c>
      <c r="AA154" s="5">
        <v>1.851</v>
      </c>
      <c r="AB154" s="5">
        <v>1.8129999999999999</v>
      </c>
      <c r="AC154" s="5">
        <v>1.835</v>
      </c>
      <c r="AD154" s="5">
        <v>1.851</v>
      </c>
      <c r="AE154" s="5">
        <v>1.917</v>
      </c>
      <c r="AF154" s="5">
        <v>2.0259999999999998</v>
      </c>
      <c r="AG154" s="5">
        <v>2.1829999999999998</v>
      </c>
      <c r="AH154" s="29" t="s">
        <v>369</v>
      </c>
      <c r="AI154" s="27" t="str">
        <f t="shared" si="90"/>
        <v/>
      </c>
      <c r="AJ154" s="36" t="str">
        <f t="shared" si="84"/>
        <v/>
      </c>
    </row>
    <row r="155" spans="1:36" x14ac:dyDescent="0.35">
      <c r="A155" s="4" t="s">
        <v>198</v>
      </c>
      <c r="B155" s="9" t="s">
        <v>199</v>
      </c>
      <c r="C155" s="9" t="s">
        <v>173</v>
      </c>
      <c r="D155" s="9" t="s">
        <v>174</v>
      </c>
      <c r="AH155" s="29" t="s">
        <v>369</v>
      </c>
      <c r="AI155" s="27" t="str">
        <f t="shared" si="90"/>
        <v/>
      </c>
      <c r="AJ155" s="36" t="str">
        <f t="shared" si="84"/>
        <v/>
      </c>
    </row>
    <row r="156" spans="1:36" x14ac:dyDescent="0.35">
      <c r="A156" s="4" t="s">
        <v>198</v>
      </c>
      <c r="B156" s="9" t="s">
        <v>199</v>
      </c>
      <c r="C156" s="9" t="s">
        <v>175</v>
      </c>
      <c r="D156" s="9" t="s">
        <v>176</v>
      </c>
      <c r="AH156" s="29" t="s">
        <v>369</v>
      </c>
      <c r="AI156" s="27" t="str">
        <f t="shared" si="90"/>
        <v/>
      </c>
      <c r="AJ156" s="36" t="str">
        <f t="shared" si="84"/>
        <v/>
      </c>
    </row>
    <row r="157" spans="1:36" x14ac:dyDescent="0.35">
      <c r="A157" s="4" t="s">
        <v>198</v>
      </c>
      <c r="B157" s="9" t="s">
        <v>199</v>
      </c>
      <c r="C157" s="9" t="s">
        <v>177</v>
      </c>
      <c r="D157" s="9" t="s">
        <v>178</v>
      </c>
      <c r="E157" s="5">
        <v>3.08</v>
      </c>
      <c r="F157" s="5">
        <v>3.2949999999999999</v>
      </c>
      <c r="G157" s="5">
        <v>3.149</v>
      </c>
      <c r="H157" s="5">
        <v>3.4580000000000002</v>
      </c>
      <c r="I157" s="5">
        <v>3.851</v>
      </c>
      <c r="J157" s="5">
        <v>4.2320000000000002</v>
      </c>
      <c r="K157" s="5">
        <v>4.4550000000000001</v>
      </c>
      <c r="L157" s="5">
        <v>5.0069999999999997</v>
      </c>
      <c r="M157" s="5">
        <v>5.4829999999999997</v>
      </c>
      <c r="N157" s="5">
        <v>5.6719999999999997</v>
      </c>
      <c r="O157" s="5">
        <v>5.9219999999999997</v>
      </c>
      <c r="P157" s="5">
        <v>7.0309999999999997</v>
      </c>
      <c r="Q157" s="5">
        <v>7.5679999999999996</v>
      </c>
      <c r="R157" s="5">
        <v>8.1739999999999995</v>
      </c>
      <c r="S157" s="5">
        <v>8.41</v>
      </c>
      <c r="T157" s="5">
        <v>8.6649999999999991</v>
      </c>
      <c r="U157" s="5">
        <v>9.2349999999999994</v>
      </c>
      <c r="V157" s="5">
        <v>9.3859999999999992</v>
      </c>
      <c r="W157" s="5">
        <v>9.7530000000000001</v>
      </c>
      <c r="X157" s="5">
        <v>10.089</v>
      </c>
      <c r="Y157" s="5">
        <v>10.253</v>
      </c>
      <c r="Z157" s="5">
        <v>10.359</v>
      </c>
      <c r="AA157" s="5">
        <v>10.698</v>
      </c>
      <c r="AB157" s="5">
        <v>10.664</v>
      </c>
      <c r="AC157" s="5">
        <v>10.816000000000001</v>
      </c>
      <c r="AD157" s="5">
        <v>11.022</v>
      </c>
      <c r="AE157" s="5">
        <v>11.185</v>
      </c>
      <c r="AF157" s="5">
        <v>11.823</v>
      </c>
      <c r="AG157" s="5">
        <v>12.478999999999999</v>
      </c>
      <c r="AH157" s="35" t="s">
        <v>369</v>
      </c>
      <c r="AI157" s="24">
        <f>SUM(AI158:AI166)</f>
        <v>0</v>
      </c>
      <c r="AJ157" s="25">
        <f>SUM(AJ158:AJ166)</f>
        <v>0</v>
      </c>
    </row>
    <row r="158" spans="1:36" x14ac:dyDescent="0.35">
      <c r="A158" s="4" t="s">
        <v>198</v>
      </c>
      <c r="B158" s="9" t="s">
        <v>199</v>
      </c>
      <c r="C158" s="9" t="s">
        <v>179</v>
      </c>
      <c r="D158" s="9" t="s">
        <v>180</v>
      </c>
      <c r="E158" s="5">
        <v>1.4E-2</v>
      </c>
      <c r="F158" s="5">
        <v>1.4999999999999999E-2</v>
      </c>
      <c r="G158" s="5">
        <v>1.4999999999999999E-2</v>
      </c>
      <c r="H158" s="5">
        <v>1.6E-2</v>
      </c>
      <c r="I158" s="5">
        <v>1.7999999999999999E-2</v>
      </c>
      <c r="J158" s="5">
        <v>1.9E-2</v>
      </c>
      <c r="K158" s="5">
        <v>0.02</v>
      </c>
      <c r="L158" s="5">
        <v>2.1000000000000001E-2</v>
      </c>
      <c r="M158" s="5">
        <v>2.3E-2</v>
      </c>
      <c r="N158" s="5">
        <v>2.4E-2</v>
      </c>
      <c r="O158" s="5">
        <v>2.5000000000000001E-2</v>
      </c>
      <c r="P158" s="5">
        <v>2.5999999999999999E-2</v>
      </c>
      <c r="Q158" s="5">
        <v>2.8000000000000001E-2</v>
      </c>
      <c r="R158" s="5">
        <v>3.9E-2</v>
      </c>
      <c r="S158" s="5">
        <v>5.1999999999999998E-2</v>
      </c>
      <c r="T158" s="5">
        <v>5.0999999999999997E-2</v>
      </c>
      <c r="U158" s="5">
        <v>6.0999999999999999E-2</v>
      </c>
      <c r="V158" s="5">
        <v>6.3E-2</v>
      </c>
      <c r="W158" s="5">
        <v>7.3999999999999996E-2</v>
      </c>
      <c r="X158" s="5">
        <v>6.6000000000000003E-2</v>
      </c>
      <c r="Y158" s="5">
        <v>7.4999999999999997E-2</v>
      </c>
      <c r="Z158" s="5">
        <v>8.2000000000000003E-2</v>
      </c>
      <c r="AA158" s="5">
        <v>0.09</v>
      </c>
      <c r="AB158" s="5">
        <v>9.5000000000000001E-2</v>
      </c>
      <c r="AC158" s="5">
        <v>0.10100000000000001</v>
      </c>
      <c r="AD158" s="5">
        <v>0.106</v>
      </c>
      <c r="AE158" s="5">
        <v>0.10199999999999999</v>
      </c>
      <c r="AF158" s="5">
        <v>0.10199999999999999</v>
      </c>
      <c r="AG158" s="5">
        <v>0.107</v>
      </c>
      <c r="AH158" s="29" t="s">
        <v>369</v>
      </c>
      <c r="AI158" s="27" t="str">
        <f t="shared" ref="AI158:AI166" si="91">IF(AH158="X","",AG158)</f>
        <v/>
      </c>
      <c r="AJ158" s="36" t="str">
        <f t="shared" si="84"/>
        <v/>
      </c>
    </row>
    <row r="159" spans="1:36" x14ac:dyDescent="0.35">
      <c r="A159" s="4" t="s">
        <v>198</v>
      </c>
      <c r="B159" s="9" t="s">
        <v>199</v>
      </c>
      <c r="C159" s="9" t="s">
        <v>181</v>
      </c>
      <c r="D159" s="9" t="s">
        <v>182</v>
      </c>
      <c r="E159" s="5">
        <v>5.8999999999999997E-2</v>
      </c>
      <c r="F159" s="5">
        <v>6.5000000000000002E-2</v>
      </c>
      <c r="G159" s="5">
        <v>0.06</v>
      </c>
      <c r="H159" s="5">
        <v>6.8000000000000005E-2</v>
      </c>
      <c r="I159" s="5">
        <v>7.8E-2</v>
      </c>
      <c r="J159" s="5">
        <v>7.0000000000000007E-2</v>
      </c>
      <c r="K159" s="5">
        <v>7.5999999999999998E-2</v>
      </c>
      <c r="L159" s="5">
        <v>0.112</v>
      </c>
      <c r="M159" s="5">
        <v>0.14499999999999999</v>
      </c>
      <c r="N159" s="5">
        <v>0.14899999999999999</v>
      </c>
      <c r="O159" s="5">
        <v>0.17100000000000001</v>
      </c>
      <c r="P159" s="5">
        <v>0.21199999999999999</v>
      </c>
      <c r="Q159" s="5">
        <v>0.22900000000000001</v>
      </c>
      <c r="R159" s="5">
        <v>0.25</v>
      </c>
      <c r="S159" s="5">
        <v>0.26</v>
      </c>
      <c r="T159" s="5">
        <v>0.30199999999999999</v>
      </c>
      <c r="U159" s="5">
        <v>0.32200000000000001</v>
      </c>
      <c r="V159" s="5">
        <v>0.33100000000000002</v>
      </c>
      <c r="W159" s="5">
        <v>0.34100000000000003</v>
      </c>
      <c r="X159" s="5">
        <v>0.34799999999999998</v>
      </c>
      <c r="Y159" s="5">
        <v>0.35399999999999998</v>
      </c>
      <c r="Z159" s="5">
        <v>0.36299999999999999</v>
      </c>
      <c r="AA159" s="5">
        <v>0.38500000000000001</v>
      </c>
      <c r="AB159" s="5">
        <v>0.376</v>
      </c>
      <c r="AC159" s="5">
        <v>0.36199999999999999</v>
      </c>
      <c r="AD159" s="5">
        <v>0.35699999999999998</v>
      </c>
      <c r="AE159" s="5">
        <v>0.34599999999999997</v>
      </c>
      <c r="AF159" s="5">
        <v>0.33900000000000002</v>
      </c>
      <c r="AG159" s="5">
        <v>0.309</v>
      </c>
      <c r="AH159" s="29" t="s">
        <v>369</v>
      </c>
      <c r="AI159" s="27" t="str">
        <f t="shared" si="91"/>
        <v/>
      </c>
      <c r="AJ159" s="36" t="str">
        <f t="shared" si="84"/>
        <v/>
      </c>
    </row>
    <row r="160" spans="1:36" x14ac:dyDescent="0.35">
      <c r="A160" s="4" t="s">
        <v>198</v>
      </c>
      <c r="B160" s="9" t="s">
        <v>199</v>
      </c>
      <c r="C160" s="9" t="s">
        <v>183</v>
      </c>
      <c r="D160" s="9" t="s">
        <v>184</v>
      </c>
      <c r="AH160" s="29" t="s">
        <v>369</v>
      </c>
      <c r="AI160" s="27" t="str">
        <f t="shared" si="91"/>
        <v/>
      </c>
      <c r="AJ160" s="36" t="str">
        <f t="shared" si="84"/>
        <v/>
      </c>
    </row>
    <row r="161" spans="1:39" x14ac:dyDescent="0.35">
      <c r="A161" s="4" t="s">
        <v>198</v>
      </c>
      <c r="B161" s="9" t="s">
        <v>199</v>
      </c>
      <c r="C161" s="9" t="s">
        <v>185</v>
      </c>
      <c r="D161" s="9" t="s">
        <v>186</v>
      </c>
      <c r="E161" s="5">
        <v>1.236</v>
      </c>
      <c r="F161" s="5">
        <v>1.337</v>
      </c>
      <c r="G161" s="5">
        <v>1.236</v>
      </c>
      <c r="H161" s="5">
        <v>1.39</v>
      </c>
      <c r="I161" s="5">
        <v>1.58</v>
      </c>
      <c r="J161" s="5">
        <v>1.867</v>
      </c>
      <c r="K161" s="5">
        <v>1.9359999999999999</v>
      </c>
      <c r="L161" s="5">
        <v>2.2109999999999999</v>
      </c>
      <c r="M161" s="5">
        <v>2.383</v>
      </c>
      <c r="N161" s="5">
        <v>2.46</v>
      </c>
      <c r="O161" s="5">
        <v>2.4809999999999999</v>
      </c>
      <c r="P161" s="5">
        <v>3.0859999999999999</v>
      </c>
      <c r="Q161" s="5">
        <v>3.3210000000000002</v>
      </c>
      <c r="R161" s="5">
        <v>3.6779999999999999</v>
      </c>
      <c r="S161" s="5">
        <v>3.762</v>
      </c>
      <c r="T161" s="5">
        <v>4.0629999999999997</v>
      </c>
      <c r="U161" s="5">
        <v>4.3659999999999997</v>
      </c>
      <c r="V161" s="5">
        <v>4.4770000000000003</v>
      </c>
      <c r="W161" s="5">
        <v>4.6639999999999997</v>
      </c>
      <c r="X161" s="5">
        <v>4.8630000000000004</v>
      </c>
      <c r="Y161" s="5">
        <v>5.0110000000000001</v>
      </c>
      <c r="Z161" s="5">
        <v>5.1379999999999999</v>
      </c>
      <c r="AA161" s="5">
        <v>5.3339999999999996</v>
      </c>
      <c r="AB161" s="5">
        <v>5.3049999999999997</v>
      </c>
      <c r="AC161" s="5">
        <v>5.4269999999999996</v>
      </c>
      <c r="AD161" s="5">
        <v>5.4729999999999999</v>
      </c>
      <c r="AE161" s="5">
        <v>5.6050000000000004</v>
      </c>
      <c r="AF161" s="5">
        <v>5.883</v>
      </c>
      <c r="AG161" s="5">
        <v>6.2969999999999997</v>
      </c>
      <c r="AH161" s="29" t="s">
        <v>369</v>
      </c>
      <c r="AI161" s="27" t="str">
        <f t="shared" si="91"/>
        <v/>
      </c>
      <c r="AJ161" s="36" t="str">
        <f t="shared" si="84"/>
        <v/>
      </c>
    </row>
    <row r="162" spans="1:39" x14ac:dyDescent="0.35">
      <c r="A162" s="4" t="s">
        <v>198</v>
      </c>
      <c r="B162" s="9" t="s">
        <v>199</v>
      </c>
      <c r="C162" s="9" t="s">
        <v>187</v>
      </c>
      <c r="D162" s="9" t="s">
        <v>188</v>
      </c>
      <c r="AH162" s="29" t="s">
        <v>369</v>
      </c>
      <c r="AI162" s="27" t="str">
        <f t="shared" si="91"/>
        <v/>
      </c>
      <c r="AJ162" s="36" t="str">
        <f t="shared" si="84"/>
        <v/>
      </c>
    </row>
    <row r="163" spans="1:39" x14ac:dyDescent="0.35">
      <c r="A163" s="4" t="s">
        <v>198</v>
      </c>
      <c r="B163" s="9" t="s">
        <v>199</v>
      </c>
      <c r="C163" s="9" t="s">
        <v>189</v>
      </c>
      <c r="D163" s="9" t="s">
        <v>190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2E-3</v>
      </c>
      <c r="U163" s="5">
        <v>5.0000000000000001E-3</v>
      </c>
      <c r="V163" s="5">
        <v>6.0000000000000001E-3</v>
      </c>
      <c r="W163" s="5">
        <v>8.0000000000000002E-3</v>
      </c>
      <c r="X163" s="5">
        <v>8.9999999999999993E-3</v>
      </c>
      <c r="Y163" s="5">
        <v>8.9999999999999993E-3</v>
      </c>
      <c r="Z163" s="5">
        <v>8.9999999999999993E-3</v>
      </c>
      <c r="AA163" s="5">
        <v>1.0999999999999999E-2</v>
      </c>
      <c r="AB163" s="5">
        <v>0.01</v>
      </c>
      <c r="AC163" s="5">
        <v>1.0999999999999999E-2</v>
      </c>
      <c r="AD163" s="5">
        <v>0.01</v>
      </c>
      <c r="AE163" s="5">
        <v>8.9999999999999993E-3</v>
      </c>
      <c r="AF163" s="5">
        <v>1.0999999999999999E-2</v>
      </c>
      <c r="AG163" s="5">
        <v>1.2E-2</v>
      </c>
      <c r="AH163" s="29" t="s">
        <v>369</v>
      </c>
      <c r="AI163" s="27" t="str">
        <f t="shared" si="91"/>
        <v/>
      </c>
      <c r="AJ163" s="36" t="str">
        <f t="shared" si="84"/>
        <v/>
      </c>
    </row>
    <row r="164" spans="1:39" x14ac:dyDescent="0.35">
      <c r="A164" s="4" t="s">
        <v>198</v>
      </c>
      <c r="B164" s="9" t="s">
        <v>199</v>
      </c>
      <c r="C164" s="9" t="s">
        <v>191</v>
      </c>
      <c r="D164" s="9" t="s">
        <v>192</v>
      </c>
      <c r="E164" s="5">
        <v>0.76400000000000001</v>
      </c>
      <c r="F164" s="5">
        <v>0.82699999999999996</v>
      </c>
      <c r="G164" s="5">
        <v>0.76600000000000001</v>
      </c>
      <c r="H164" s="5">
        <v>0.85099999999999998</v>
      </c>
      <c r="I164" s="5">
        <v>0.94899999999999995</v>
      </c>
      <c r="J164" s="5">
        <v>0.98199999999999998</v>
      </c>
      <c r="K164" s="5">
        <v>1.048</v>
      </c>
      <c r="L164" s="5">
        <v>1.179</v>
      </c>
      <c r="M164" s="5">
        <v>1.337</v>
      </c>
      <c r="N164" s="5">
        <v>1.379</v>
      </c>
      <c r="O164" s="5">
        <v>1.4950000000000001</v>
      </c>
      <c r="P164" s="5">
        <v>1.8620000000000001</v>
      </c>
      <c r="Q164" s="5">
        <v>2.004</v>
      </c>
      <c r="R164" s="5">
        <v>2.16</v>
      </c>
      <c r="S164" s="5">
        <v>2.2149999999999999</v>
      </c>
      <c r="T164" s="5">
        <v>2.2109999999999999</v>
      </c>
      <c r="U164" s="5">
        <v>2.35</v>
      </c>
      <c r="V164" s="5">
        <v>2.3719999999999999</v>
      </c>
      <c r="W164" s="5">
        <v>2.4449999999999998</v>
      </c>
      <c r="X164" s="5">
        <v>2.516</v>
      </c>
      <c r="Y164" s="5">
        <v>2.5449999999999999</v>
      </c>
      <c r="Z164" s="5">
        <v>2.5179999999999998</v>
      </c>
      <c r="AA164" s="5">
        <v>2.5880000000000001</v>
      </c>
      <c r="AB164" s="5">
        <v>2.64</v>
      </c>
      <c r="AC164" s="5">
        <v>2.6549999999999998</v>
      </c>
      <c r="AD164" s="5">
        <v>2.7839999999999998</v>
      </c>
      <c r="AE164" s="5">
        <v>2.81</v>
      </c>
      <c r="AF164" s="5">
        <v>3.109</v>
      </c>
      <c r="AG164" s="5">
        <v>3.4129999999999998</v>
      </c>
      <c r="AH164" s="29" t="s">
        <v>369</v>
      </c>
      <c r="AI164" s="27" t="str">
        <f t="shared" si="91"/>
        <v/>
      </c>
      <c r="AJ164" s="36" t="str">
        <f t="shared" si="84"/>
        <v/>
      </c>
    </row>
    <row r="165" spans="1:39" x14ac:dyDescent="0.35">
      <c r="A165" s="4" t="s">
        <v>198</v>
      </c>
      <c r="B165" s="9" t="s">
        <v>199</v>
      </c>
      <c r="C165" s="9" t="s">
        <v>193</v>
      </c>
      <c r="D165" s="9" t="s">
        <v>194</v>
      </c>
      <c r="AH165" s="29" t="s">
        <v>369</v>
      </c>
      <c r="AI165" s="27" t="str">
        <f t="shared" si="91"/>
        <v/>
      </c>
      <c r="AJ165" s="36" t="str">
        <f t="shared" si="84"/>
        <v/>
      </c>
    </row>
    <row r="166" spans="1:39" x14ac:dyDescent="0.35">
      <c r="A166" s="4" t="s">
        <v>198</v>
      </c>
      <c r="B166" s="9" t="s">
        <v>199</v>
      </c>
      <c r="C166" s="9" t="s">
        <v>195</v>
      </c>
      <c r="D166" s="9" t="s">
        <v>196</v>
      </c>
      <c r="E166" s="5">
        <v>1.0069999999999999</v>
      </c>
      <c r="F166" s="5">
        <v>1.0509999999999999</v>
      </c>
      <c r="G166" s="5">
        <v>1.073</v>
      </c>
      <c r="H166" s="5">
        <v>1.1339999999999999</v>
      </c>
      <c r="I166" s="5">
        <v>1.226</v>
      </c>
      <c r="J166" s="5">
        <v>1.2949999999999999</v>
      </c>
      <c r="K166" s="5">
        <v>1.3759999999999999</v>
      </c>
      <c r="L166" s="5">
        <v>1.484</v>
      </c>
      <c r="M166" s="5">
        <v>1.5960000000000001</v>
      </c>
      <c r="N166" s="5">
        <v>1.659</v>
      </c>
      <c r="O166" s="5">
        <v>1.7509999999999999</v>
      </c>
      <c r="P166" s="5">
        <v>1.847</v>
      </c>
      <c r="Q166" s="5">
        <v>1.9870000000000001</v>
      </c>
      <c r="R166" s="5">
        <v>2.048</v>
      </c>
      <c r="S166" s="5">
        <v>2.121</v>
      </c>
      <c r="T166" s="5">
        <v>2.036</v>
      </c>
      <c r="U166" s="5">
        <v>2.1309999999999998</v>
      </c>
      <c r="V166" s="5">
        <v>2.137</v>
      </c>
      <c r="W166" s="5">
        <v>2.2210000000000001</v>
      </c>
      <c r="X166" s="5">
        <v>2.2869999999999999</v>
      </c>
      <c r="Y166" s="5">
        <v>2.2599999999999998</v>
      </c>
      <c r="Z166" s="5">
        <v>2.25</v>
      </c>
      <c r="AA166" s="5">
        <v>2.29</v>
      </c>
      <c r="AB166" s="5">
        <v>2.2389999999999999</v>
      </c>
      <c r="AC166" s="5">
        <v>2.2599999999999998</v>
      </c>
      <c r="AD166" s="5">
        <v>2.2919999999999998</v>
      </c>
      <c r="AE166" s="5">
        <v>2.3130000000000002</v>
      </c>
      <c r="AF166" s="5">
        <v>2.379</v>
      </c>
      <c r="AG166" s="5">
        <v>2.3410000000000002</v>
      </c>
      <c r="AH166" s="29" t="s">
        <v>369</v>
      </c>
      <c r="AI166" s="27" t="str">
        <f t="shared" si="91"/>
        <v/>
      </c>
      <c r="AJ166" s="36" t="str">
        <f t="shared" si="84"/>
        <v/>
      </c>
    </row>
    <row r="167" spans="1:39" x14ac:dyDescent="0.35">
      <c r="B167" s="2" t="s">
        <v>197</v>
      </c>
      <c r="AH167" s="29"/>
    </row>
    <row r="168" spans="1:39" x14ac:dyDescent="0.35">
      <c r="A168" s="4" t="s">
        <v>200</v>
      </c>
      <c r="B168" s="9" t="s">
        <v>201</v>
      </c>
      <c r="C168" s="9" t="s">
        <v>37</v>
      </c>
      <c r="D168" s="9" t="s">
        <v>38</v>
      </c>
      <c r="E168" s="5">
        <v>21.663</v>
      </c>
      <c r="F168" s="5">
        <v>23.765999999999998</v>
      </c>
      <c r="G168" s="5">
        <v>25.542999999999999</v>
      </c>
      <c r="H168" s="5">
        <v>25.928999999999998</v>
      </c>
      <c r="I168" s="5">
        <v>26.553000000000001</v>
      </c>
      <c r="J168" s="5">
        <v>29.443000000000001</v>
      </c>
      <c r="K168" s="5">
        <v>27.728999999999999</v>
      </c>
      <c r="L168" s="5">
        <v>30.803000000000001</v>
      </c>
      <c r="M168" s="5">
        <v>32.264000000000003</v>
      </c>
      <c r="N168" s="5">
        <v>34.091999999999999</v>
      </c>
      <c r="O168" s="5">
        <v>35.198</v>
      </c>
      <c r="P168" s="5">
        <v>37.478000000000002</v>
      </c>
      <c r="Q168" s="5">
        <v>37.914000000000001</v>
      </c>
      <c r="R168" s="5">
        <v>39.122999999999998</v>
      </c>
      <c r="S168" s="5">
        <v>41.704999999999998</v>
      </c>
      <c r="T168" s="5">
        <v>44.582000000000001</v>
      </c>
      <c r="U168" s="5">
        <v>44.975000000000001</v>
      </c>
      <c r="V168" s="5">
        <v>46.771999999999998</v>
      </c>
      <c r="W168" s="5">
        <v>47.823</v>
      </c>
      <c r="X168" s="5">
        <v>48.237000000000002</v>
      </c>
      <c r="Y168" s="5">
        <v>47.744999999999997</v>
      </c>
      <c r="Z168" s="5">
        <v>47.921999999999997</v>
      </c>
      <c r="AA168" s="5">
        <v>49.241999999999997</v>
      </c>
      <c r="AB168" s="5">
        <v>50.143000000000001</v>
      </c>
      <c r="AC168" s="5">
        <v>50.99</v>
      </c>
      <c r="AD168" s="5">
        <v>48.912999999999997</v>
      </c>
      <c r="AE168" s="5">
        <v>51.728000000000002</v>
      </c>
      <c r="AF168" s="5">
        <v>56.412999999999997</v>
      </c>
      <c r="AG168" s="5">
        <v>58.290999999999997</v>
      </c>
      <c r="AH168" s="35"/>
      <c r="AI168" s="24">
        <f>AI169+AI178+AI184+AI191+AI201+AI208+AI215+AI222+AI229+AI238</f>
        <v>12.705514000000001</v>
      </c>
      <c r="AJ168" s="25">
        <f>AJ169+AJ178+AJ184+AJ191+AJ201+AJ208+AJ215+AJ222+AJ229+AJ238</f>
        <v>11.429513999999999</v>
      </c>
    </row>
    <row r="169" spans="1:39" x14ac:dyDescent="0.35">
      <c r="A169" s="4" t="s">
        <v>200</v>
      </c>
      <c r="B169" s="9" t="s">
        <v>201</v>
      </c>
      <c r="C169" s="9" t="s">
        <v>39</v>
      </c>
      <c r="D169" s="9" t="s">
        <v>40</v>
      </c>
      <c r="E169" s="5">
        <v>4.7709999999999999</v>
      </c>
      <c r="F169" s="5">
        <v>4.992</v>
      </c>
      <c r="G169" s="5">
        <v>6.0389999999999997</v>
      </c>
      <c r="H169" s="5">
        <v>6.4109999999999996</v>
      </c>
      <c r="I169" s="5">
        <v>7.0979999999999999</v>
      </c>
      <c r="J169" s="5">
        <v>7.6210000000000004</v>
      </c>
      <c r="K169" s="5">
        <v>7.2240000000000002</v>
      </c>
      <c r="L169" s="5">
        <v>7.0460000000000003</v>
      </c>
      <c r="M169" s="5">
        <v>6.8360000000000003</v>
      </c>
      <c r="N169" s="5">
        <v>7.5030000000000001</v>
      </c>
      <c r="O169" s="5">
        <v>7.8940000000000001</v>
      </c>
      <c r="P169" s="5">
        <v>8.0820000000000007</v>
      </c>
      <c r="Q169" s="5">
        <v>8.2940000000000005</v>
      </c>
      <c r="R169" s="5">
        <v>8.5820000000000007</v>
      </c>
      <c r="S169" s="5">
        <v>9.2710000000000008</v>
      </c>
      <c r="T169" s="5">
        <v>9.891</v>
      </c>
      <c r="U169" s="5">
        <v>9.57</v>
      </c>
      <c r="V169" s="5">
        <v>10.097</v>
      </c>
      <c r="W169" s="5">
        <v>10.345000000000001</v>
      </c>
      <c r="X169" s="5">
        <v>10.832000000000001</v>
      </c>
      <c r="Y169" s="5">
        <v>10.64</v>
      </c>
      <c r="Z169" s="5">
        <v>10.951000000000001</v>
      </c>
      <c r="AA169" s="5">
        <v>11.135</v>
      </c>
      <c r="AB169" s="5">
        <v>10.845000000000001</v>
      </c>
      <c r="AC169" s="5">
        <v>10.832000000000001</v>
      </c>
      <c r="AD169" s="5">
        <v>11.021000000000001</v>
      </c>
      <c r="AE169" s="5">
        <v>10.898999999999999</v>
      </c>
      <c r="AF169" s="5">
        <v>11.108000000000001</v>
      </c>
      <c r="AG169" s="5">
        <v>8.69</v>
      </c>
      <c r="AH169" s="35" t="s">
        <v>369</v>
      </c>
      <c r="AI169" s="24">
        <f>SUM(AI170:AI177)</f>
        <v>1.2217140000000002</v>
      </c>
      <c r="AJ169" s="25">
        <f>SUM(AJ170:AJ177)</f>
        <v>1.2217140000000002</v>
      </c>
    </row>
    <row r="170" spans="1:39" x14ac:dyDescent="0.35">
      <c r="A170" s="4" t="s">
        <v>200</v>
      </c>
      <c r="B170" s="9" t="s">
        <v>201</v>
      </c>
      <c r="C170" s="9" t="s">
        <v>41</v>
      </c>
      <c r="D170" s="9" t="s">
        <v>42</v>
      </c>
      <c r="E170" s="5">
        <v>2.4E-2</v>
      </c>
      <c r="F170" s="5">
        <v>2.5000000000000001E-2</v>
      </c>
      <c r="G170" s="5">
        <v>3.2000000000000001E-2</v>
      </c>
      <c r="H170" s="5">
        <v>3.1E-2</v>
      </c>
      <c r="I170" s="5">
        <v>3.5000000000000003E-2</v>
      </c>
      <c r="J170" s="5">
        <v>4.1000000000000002E-2</v>
      </c>
      <c r="K170" s="5">
        <v>3.5999999999999997E-2</v>
      </c>
      <c r="L170" s="5">
        <v>3.5999999999999997E-2</v>
      </c>
      <c r="M170" s="5">
        <v>3.5000000000000003E-2</v>
      </c>
      <c r="N170" s="5">
        <v>3.7999999999999999E-2</v>
      </c>
      <c r="O170" s="5">
        <v>4.1000000000000002E-2</v>
      </c>
      <c r="P170" s="5">
        <v>4.2000000000000003E-2</v>
      </c>
      <c r="Q170" s="5">
        <v>4.2999999999999997E-2</v>
      </c>
      <c r="R170" s="5">
        <v>4.2000000000000003E-2</v>
      </c>
      <c r="S170" s="5">
        <v>4.7E-2</v>
      </c>
      <c r="T170" s="5">
        <v>0.05</v>
      </c>
      <c r="U170" s="5">
        <v>4.4999999999999998E-2</v>
      </c>
      <c r="V170" s="5">
        <v>5.1999999999999998E-2</v>
      </c>
      <c r="W170" s="5">
        <v>4.3999999999999997E-2</v>
      </c>
      <c r="X170" s="5">
        <v>0.05</v>
      </c>
      <c r="Y170" s="5">
        <v>4.9000000000000002E-2</v>
      </c>
      <c r="Z170" s="5">
        <v>4.1000000000000002E-2</v>
      </c>
      <c r="AA170" s="5">
        <v>4.5999999999999999E-2</v>
      </c>
      <c r="AB170" s="5">
        <v>4.2000000000000003E-2</v>
      </c>
      <c r="AC170" s="5">
        <v>4.8000000000000001E-2</v>
      </c>
      <c r="AD170" s="5">
        <v>4.3999999999999997E-2</v>
      </c>
      <c r="AE170" s="5">
        <v>3.5999999999999997E-2</v>
      </c>
      <c r="AF170" s="5">
        <v>4.4999999999999998E-2</v>
      </c>
      <c r="AG170" s="5">
        <v>4.9000000000000002E-2</v>
      </c>
      <c r="AH170" s="29" t="s">
        <v>369</v>
      </c>
      <c r="AI170" s="27" t="str">
        <f t="shared" ref="AI170:AI177" si="92">IF(AH170="X","",AG170)</f>
        <v/>
      </c>
      <c r="AJ170" s="36" t="str">
        <f>AI170</f>
        <v/>
      </c>
    </row>
    <row r="171" spans="1:39" x14ac:dyDescent="0.35">
      <c r="A171" s="4" t="s">
        <v>200</v>
      </c>
      <c r="B171" s="9" t="s">
        <v>201</v>
      </c>
      <c r="C171" s="9" t="s">
        <v>43</v>
      </c>
      <c r="D171" s="9" t="s">
        <v>44</v>
      </c>
      <c r="AH171" s="29" t="s">
        <v>369</v>
      </c>
      <c r="AI171" s="27" t="str">
        <f t="shared" si="92"/>
        <v/>
      </c>
      <c r="AJ171" s="36" t="str">
        <f t="shared" ref="AJ171:AJ190" si="93">AI171</f>
        <v/>
      </c>
    </row>
    <row r="172" spans="1:39" x14ac:dyDescent="0.35">
      <c r="A172" s="4" t="s">
        <v>200</v>
      </c>
      <c r="B172" s="9" t="s">
        <v>201</v>
      </c>
      <c r="C172" s="9" t="s">
        <v>45</v>
      </c>
      <c r="D172" s="9" t="s">
        <v>46</v>
      </c>
      <c r="E172" s="5">
        <v>4.173</v>
      </c>
      <c r="F172" s="5">
        <v>4.3869999999999996</v>
      </c>
      <c r="G172" s="5">
        <v>5.3789999999999996</v>
      </c>
      <c r="H172" s="5">
        <v>5.4859999999999998</v>
      </c>
      <c r="I172" s="5">
        <v>6.1840000000000002</v>
      </c>
      <c r="J172" s="5">
        <v>6.9820000000000002</v>
      </c>
      <c r="K172" s="5">
        <v>6.3730000000000002</v>
      </c>
      <c r="L172" s="5">
        <v>6.2039999999999997</v>
      </c>
      <c r="M172" s="5">
        <v>6.0019999999999998</v>
      </c>
      <c r="N172" s="5">
        <v>6.617</v>
      </c>
      <c r="O172" s="5">
        <v>7.0720000000000001</v>
      </c>
      <c r="P172" s="5">
        <v>7.2009999999999996</v>
      </c>
      <c r="Q172" s="5">
        <v>7.2729999999999997</v>
      </c>
      <c r="R172" s="5">
        <v>7.1749999999999998</v>
      </c>
      <c r="S172" s="5">
        <v>8.1630000000000003</v>
      </c>
      <c r="T172" s="5">
        <v>7.97</v>
      </c>
      <c r="U172" s="5">
        <v>7.9379999999999997</v>
      </c>
      <c r="V172" s="5">
        <v>8.2720000000000002</v>
      </c>
      <c r="W172" s="5">
        <v>8.14</v>
      </c>
      <c r="X172" s="5">
        <v>7.976</v>
      </c>
      <c r="Y172" s="5">
        <v>7.835</v>
      </c>
      <c r="Z172" s="5">
        <v>8.02</v>
      </c>
      <c r="AA172" s="5">
        <v>8.1050000000000004</v>
      </c>
      <c r="AB172" s="5">
        <v>8.1280000000000001</v>
      </c>
      <c r="AC172" s="5">
        <v>8.3239999999999998</v>
      </c>
      <c r="AD172" s="5">
        <v>8.4570000000000007</v>
      </c>
      <c r="AE172" s="5">
        <v>8.4600000000000009</v>
      </c>
      <c r="AF172" s="5">
        <v>9.4239999999999995</v>
      </c>
      <c r="AG172" s="5">
        <v>10.442</v>
      </c>
      <c r="AH172" s="29" t="s">
        <v>369</v>
      </c>
      <c r="AI172" s="27">
        <f>0.9*0.13*AG172</f>
        <v>1.2217140000000002</v>
      </c>
      <c r="AJ172" s="36">
        <f t="shared" si="93"/>
        <v>1.2217140000000002</v>
      </c>
      <c r="AK172" s="22" t="s">
        <v>373</v>
      </c>
      <c r="AM172" s="14"/>
    </row>
    <row r="173" spans="1:39" x14ac:dyDescent="0.35">
      <c r="A173" s="4" t="s">
        <v>200</v>
      </c>
      <c r="B173" s="9" t="s">
        <v>201</v>
      </c>
      <c r="C173" s="9" t="s">
        <v>47</v>
      </c>
      <c r="D173" s="9" t="s">
        <v>48</v>
      </c>
      <c r="AH173" s="29" t="s">
        <v>369</v>
      </c>
      <c r="AI173" s="27" t="str">
        <f t="shared" si="92"/>
        <v/>
      </c>
      <c r="AJ173" s="36" t="str">
        <f t="shared" si="93"/>
        <v/>
      </c>
    </row>
    <row r="174" spans="1:39" x14ac:dyDescent="0.35">
      <c r="A174" s="4" t="s">
        <v>200</v>
      </c>
      <c r="B174" s="9" t="s">
        <v>201</v>
      </c>
      <c r="C174" s="9" t="s">
        <v>49</v>
      </c>
      <c r="D174" s="9" t="s">
        <v>50</v>
      </c>
      <c r="AH174" s="29" t="s">
        <v>369</v>
      </c>
      <c r="AI174" s="27" t="str">
        <f t="shared" si="92"/>
        <v/>
      </c>
      <c r="AJ174" s="36" t="str">
        <f t="shared" si="93"/>
        <v/>
      </c>
    </row>
    <row r="175" spans="1:39" x14ac:dyDescent="0.35">
      <c r="A175" s="4" t="s">
        <v>200</v>
      </c>
      <c r="B175" s="9" t="s">
        <v>201</v>
      </c>
      <c r="C175" s="9" t="s">
        <v>51</v>
      </c>
      <c r="D175" s="9" t="s">
        <v>52</v>
      </c>
      <c r="E175" s="5">
        <v>0.05</v>
      </c>
      <c r="F175" s="5">
        <v>5.2999999999999999E-2</v>
      </c>
      <c r="G175" s="5">
        <v>6.4000000000000001E-2</v>
      </c>
      <c r="H175" s="5">
        <v>6.5000000000000002E-2</v>
      </c>
      <c r="I175" s="5">
        <v>7.3999999999999996E-2</v>
      </c>
      <c r="J175" s="5">
        <v>8.2000000000000003E-2</v>
      </c>
      <c r="K175" s="5">
        <v>7.5999999999999998E-2</v>
      </c>
      <c r="L175" s="5">
        <v>7.3999999999999996E-2</v>
      </c>
      <c r="M175" s="5">
        <v>7.1999999999999995E-2</v>
      </c>
      <c r="N175" s="5">
        <v>0.08</v>
      </c>
      <c r="O175" s="5">
        <v>8.4000000000000005E-2</v>
      </c>
      <c r="P175" s="5">
        <v>8.5000000000000006E-2</v>
      </c>
      <c r="Q175" s="5">
        <v>8.7999999999999995E-2</v>
      </c>
      <c r="R175" s="5">
        <v>8.5000000000000006E-2</v>
      </c>
      <c r="S175" s="5">
        <v>9.8000000000000004E-2</v>
      </c>
      <c r="T175" s="5">
        <v>0.182</v>
      </c>
      <c r="U175" s="5">
        <v>0.21199999999999999</v>
      </c>
      <c r="V175" s="5">
        <v>0.16200000000000001</v>
      </c>
      <c r="W175" s="5">
        <v>9.0999999999999998E-2</v>
      </c>
      <c r="X175" s="5">
        <v>0.224</v>
      </c>
      <c r="Y175" s="5">
        <v>9.6000000000000002E-2</v>
      </c>
      <c r="Z175" s="5">
        <v>8.7999999999999995E-2</v>
      </c>
      <c r="AA175" s="5">
        <v>9.0999999999999998E-2</v>
      </c>
      <c r="AB175" s="5">
        <v>8.2000000000000003E-2</v>
      </c>
      <c r="AC175" s="5">
        <v>8.5000000000000006E-2</v>
      </c>
      <c r="AD175" s="5">
        <v>8.1000000000000003E-2</v>
      </c>
      <c r="AE175" s="5">
        <v>8.3000000000000004E-2</v>
      </c>
      <c r="AF175" s="5">
        <v>8.1000000000000003E-2</v>
      </c>
      <c r="AG175" s="5">
        <v>7.0999999999999994E-2</v>
      </c>
      <c r="AH175" s="29" t="s">
        <v>369</v>
      </c>
      <c r="AI175" s="27" t="str">
        <f t="shared" si="92"/>
        <v/>
      </c>
      <c r="AJ175" s="36" t="str">
        <f t="shared" si="93"/>
        <v/>
      </c>
    </row>
    <row r="176" spans="1:39" x14ac:dyDescent="0.35">
      <c r="A176" s="4" t="s">
        <v>200</v>
      </c>
      <c r="B176" s="9" t="s">
        <v>201</v>
      </c>
      <c r="C176" s="9" t="s">
        <v>53</v>
      </c>
      <c r="D176" s="9" t="s">
        <v>54</v>
      </c>
      <c r="E176" s="5">
        <v>0.52400000000000002</v>
      </c>
      <c r="F176" s="5">
        <v>0.52700000000000002</v>
      </c>
      <c r="G176" s="5">
        <v>0.56499999999999995</v>
      </c>
      <c r="H176" s="5">
        <v>0.82899999999999996</v>
      </c>
      <c r="I176" s="5">
        <v>0.80500000000000005</v>
      </c>
      <c r="J176" s="5">
        <v>0.51700000000000002</v>
      </c>
      <c r="K176" s="5">
        <v>0.73899999999999999</v>
      </c>
      <c r="L176" s="5">
        <v>0.73199999999999998</v>
      </c>
      <c r="M176" s="5">
        <v>0.72699999999999998</v>
      </c>
      <c r="N176" s="5">
        <v>0.76800000000000002</v>
      </c>
      <c r="O176" s="5">
        <v>0.69699999999999995</v>
      </c>
      <c r="P176" s="5">
        <v>0.755</v>
      </c>
      <c r="Q176" s="5">
        <v>0.89100000000000001</v>
      </c>
      <c r="R176" s="5">
        <v>1.28</v>
      </c>
      <c r="S176" s="5">
        <v>0.96299999999999997</v>
      </c>
      <c r="T176" s="5">
        <v>1.69</v>
      </c>
      <c r="U176" s="5">
        <v>1.375</v>
      </c>
      <c r="V176" s="5">
        <v>1.611</v>
      </c>
      <c r="W176" s="5">
        <v>2.0710000000000002</v>
      </c>
      <c r="X176" s="5">
        <v>2.5830000000000002</v>
      </c>
      <c r="Y176" s="5">
        <v>2.661</v>
      </c>
      <c r="Z176" s="5">
        <v>2.8029999999999999</v>
      </c>
      <c r="AA176" s="5">
        <v>2.8919999999999999</v>
      </c>
      <c r="AB176" s="5">
        <v>2.5939999999999999</v>
      </c>
      <c r="AC176" s="5">
        <v>2.375</v>
      </c>
      <c r="AD176" s="5">
        <v>2.4390000000000001</v>
      </c>
      <c r="AE176" s="5">
        <v>2.3199999999999998</v>
      </c>
      <c r="AF176" s="5">
        <v>1.5580000000000001</v>
      </c>
      <c r="AG176" s="5">
        <v>-1.8720000000000001</v>
      </c>
      <c r="AH176" s="29" t="s">
        <v>369</v>
      </c>
      <c r="AI176" s="27" t="str">
        <f t="shared" si="92"/>
        <v/>
      </c>
      <c r="AJ176" s="36" t="str">
        <f t="shared" si="93"/>
        <v/>
      </c>
    </row>
    <row r="177" spans="1:36" x14ac:dyDescent="0.35">
      <c r="A177" s="4" t="s">
        <v>200</v>
      </c>
      <c r="B177" s="9" t="s">
        <v>201</v>
      </c>
      <c r="C177" s="9" t="s">
        <v>55</v>
      </c>
      <c r="D177" s="9" t="s">
        <v>56</v>
      </c>
      <c r="AH177" s="29"/>
      <c r="AI177" s="27">
        <f t="shared" si="92"/>
        <v>0</v>
      </c>
      <c r="AJ177" s="36">
        <f t="shared" si="93"/>
        <v>0</v>
      </c>
    </row>
    <row r="178" spans="1:36" x14ac:dyDescent="0.35">
      <c r="A178" s="4" t="s">
        <v>200</v>
      </c>
      <c r="B178" s="9" t="s">
        <v>201</v>
      </c>
      <c r="C178" s="9" t="s">
        <v>57</v>
      </c>
      <c r="D178" s="9" t="s">
        <v>58</v>
      </c>
      <c r="AH178" s="35" t="s">
        <v>369</v>
      </c>
      <c r="AI178" s="24">
        <f>SUM(AI179:AI183)</f>
        <v>0</v>
      </c>
      <c r="AJ178" s="25">
        <f>SUM(AJ179:AJ183)</f>
        <v>0</v>
      </c>
    </row>
    <row r="179" spans="1:36" x14ac:dyDescent="0.35">
      <c r="A179" s="4" t="s">
        <v>200</v>
      </c>
      <c r="B179" s="9" t="s">
        <v>201</v>
      </c>
      <c r="C179" s="9" t="s">
        <v>59</v>
      </c>
      <c r="D179" s="9" t="s">
        <v>60</v>
      </c>
      <c r="AH179" s="29" t="s">
        <v>369</v>
      </c>
      <c r="AI179" s="27" t="str">
        <f t="shared" ref="AI179:AI183" si="94">IF(AH179="X","",AG179)</f>
        <v/>
      </c>
      <c r="AJ179" s="36" t="str">
        <f t="shared" si="93"/>
        <v/>
      </c>
    </row>
    <row r="180" spans="1:36" x14ac:dyDescent="0.35">
      <c r="A180" s="4" t="s">
        <v>200</v>
      </c>
      <c r="B180" s="9" t="s">
        <v>201</v>
      </c>
      <c r="C180" s="9" t="s">
        <v>61</v>
      </c>
      <c r="D180" s="9" t="s">
        <v>62</v>
      </c>
      <c r="AH180" s="29" t="s">
        <v>369</v>
      </c>
      <c r="AI180" s="27" t="str">
        <f t="shared" si="94"/>
        <v/>
      </c>
      <c r="AJ180" s="36" t="str">
        <f t="shared" si="93"/>
        <v/>
      </c>
    </row>
    <row r="181" spans="1:36" x14ac:dyDescent="0.35">
      <c r="A181" s="4" t="s">
        <v>200</v>
      </c>
      <c r="B181" s="9" t="s">
        <v>201</v>
      </c>
      <c r="C181" s="9" t="s">
        <v>63</v>
      </c>
      <c r="D181" s="9" t="s">
        <v>64</v>
      </c>
      <c r="AH181" s="29" t="s">
        <v>369</v>
      </c>
      <c r="AI181" s="27" t="str">
        <f t="shared" si="94"/>
        <v/>
      </c>
      <c r="AJ181" s="36" t="str">
        <f t="shared" si="93"/>
        <v/>
      </c>
    </row>
    <row r="182" spans="1:36" x14ac:dyDescent="0.35">
      <c r="A182" s="4" t="s">
        <v>200</v>
      </c>
      <c r="B182" s="9" t="s">
        <v>201</v>
      </c>
      <c r="C182" s="9" t="s">
        <v>65</v>
      </c>
      <c r="D182" s="9" t="s">
        <v>66</v>
      </c>
      <c r="AH182" s="29" t="s">
        <v>369</v>
      </c>
      <c r="AI182" s="27" t="str">
        <f t="shared" si="94"/>
        <v/>
      </c>
      <c r="AJ182" s="36" t="str">
        <f t="shared" si="93"/>
        <v/>
      </c>
    </row>
    <row r="183" spans="1:36" x14ac:dyDescent="0.35">
      <c r="A183" s="4" t="s">
        <v>200</v>
      </c>
      <c r="B183" s="9" t="s">
        <v>201</v>
      </c>
      <c r="C183" s="9" t="s">
        <v>67</v>
      </c>
      <c r="D183" s="9" t="s">
        <v>68</v>
      </c>
      <c r="AH183" s="29" t="s">
        <v>369</v>
      </c>
      <c r="AI183" s="27" t="str">
        <f t="shared" si="94"/>
        <v/>
      </c>
      <c r="AJ183" s="36" t="str">
        <f t="shared" si="93"/>
        <v/>
      </c>
    </row>
    <row r="184" spans="1:36" x14ac:dyDescent="0.35">
      <c r="A184" s="4" t="s">
        <v>200</v>
      </c>
      <c r="B184" s="9" t="s">
        <v>201</v>
      </c>
      <c r="C184" s="9" t="s">
        <v>69</v>
      </c>
      <c r="D184" s="9" t="s">
        <v>70</v>
      </c>
      <c r="E184" s="5">
        <v>0.28699999999999998</v>
      </c>
      <c r="F184" s="5">
        <v>0.30099999999999999</v>
      </c>
      <c r="G184" s="5">
        <v>0.36099999999999999</v>
      </c>
      <c r="H184" s="5">
        <v>0.47499999999999998</v>
      </c>
      <c r="I184" s="5">
        <v>0.42499999999999999</v>
      </c>
      <c r="J184" s="5">
        <v>0.47499999999999998</v>
      </c>
      <c r="K184" s="5">
        <v>0.54100000000000004</v>
      </c>
      <c r="L184" s="5">
        <v>0.68</v>
      </c>
      <c r="M184" s="5">
        <v>0.70799999999999996</v>
      </c>
      <c r="N184" s="5">
        <v>0.79500000000000004</v>
      </c>
      <c r="O184" s="5">
        <v>0.79400000000000004</v>
      </c>
      <c r="P184" s="5">
        <v>0.84599999999999997</v>
      </c>
      <c r="Q184" s="5">
        <v>0.85299999999999998</v>
      </c>
      <c r="R184" s="5">
        <v>0.88100000000000001</v>
      </c>
      <c r="S184" s="5">
        <v>0.872</v>
      </c>
      <c r="T184" s="5">
        <v>0.98599999999999999</v>
      </c>
      <c r="U184" s="5">
        <v>0.97599999999999998</v>
      </c>
      <c r="V184" s="5">
        <v>1.0029999999999999</v>
      </c>
      <c r="W184" s="5">
        <v>1.004</v>
      </c>
      <c r="X184" s="5">
        <v>0.97699999999999998</v>
      </c>
      <c r="Y184" s="5">
        <v>0.97899999999999998</v>
      </c>
      <c r="Z184" s="5">
        <v>0.97599999999999998</v>
      </c>
      <c r="AA184" s="5">
        <v>1.002</v>
      </c>
      <c r="AB184" s="5">
        <v>1.0289999999999999</v>
      </c>
      <c r="AC184" s="5">
        <v>1.0620000000000001</v>
      </c>
      <c r="AD184" s="5">
        <v>1.0860000000000001</v>
      </c>
      <c r="AE184" s="5">
        <v>1.1359999999999999</v>
      </c>
      <c r="AF184" s="5">
        <v>1.222</v>
      </c>
      <c r="AG184" s="5">
        <v>1.337</v>
      </c>
      <c r="AH184" s="35" t="s">
        <v>369</v>
      </c>
      <c r="AI184" s="24">
        <f>SUM(AI185:AI190)</f>
        <v>0</v>
      </c>
      <c r="AJ184" s="25">
        <f>SUM(AJ185:AJ190)</f>
        <v>0</v>
      </c>
    </row>
    <row r="185" spans="1:36" x14ac:dyDescent="0.35">
      <c r="A185" s="4" t="s">
        <v>200</v>
      </c>
      <c r="B185" s="9" t="s">
        <v>201</v>
      </c>
      <c r="C185" s="9" t="s">
        <v>71</v>
      </c>
      <c r="D185" s="9" t="s">
        <v>72</v>
      </c>
      <c r="E185" s="5">
        <v>4.2000000000000003E-2</v>
      </c>
      <c r="F185" s="5">
        <v>4.5999999999999999E-2</v>
      </c>
      <c r="G185" s="5">
        <v>5.3999999999999999E-2</v>
      </c>
      <c r="H185" s="5">
        <v>6.9000000000000006E-2</v>
      </c>
      <c r="I185" s="5">
        <v>6.2E-2</v>
      </c>
      <c r="J185" s="5">
        <v>6.9000000000000006E-2</v>
      </c>
      <c r="K185" s="5">
        <v>7.8E-2</v>
      </c>
      <c r="L185" s="5">
        <v>9.8000000000000004E-2</v>
      </c>
      <c r="M185" s="5">
        <v>0.10199999999999999</v>
      </c>
      <c r="N185" s="5">
        <v>0.115</v>
      </c>
      <c r="O185" s="5">
        <v>0.114</v>
      </c>
      <c r="P185" s="5">
        <v>0.122</v>
      </c>
      <c r="Q185" s="5">
        <v>0.123</v>
      </c>
      <c r="R185" s="5">
        <v>0.127</v>
      </c>
      <c r="S185" s="5">
        <v>0.125</v>
      </c>
      <c r="T185" s="5">
        <v>0.14399999999999999</v>
      </c>
      <c r="U185" s="5">
        <v>0.155</v>
      </c>
      <c r="V185" s="5">
        <v>0.159</v>
      </c>
      <c r="W185" s="5">
        <v>0.161</v>
      </c>
      <c r="X185" s="5">
        <v>0.16300000000000001</v>
      </c>
      <c r="Y185" s="5">
        <v>0.16700000000000001</v>
      </c>
      <c r="Z185" s="5">
        <v>0.17599999999999999</v>
      </c>
      <c r="AA185" s="5">
        <v>0.187</v>
      </c>
      <c r="AB185" s="5">
        <v>0.193</v>
      </c>
      <c r="AC185" s="5">
        <v>0.20399999999999999</v>
      </c>
      <c r="AD185" s="5">
        <v>0.19600000000000001</v>
      </c>
      <c r="AE185" s="5">
        <v>0.21199999999999999</v>
      </c>
      <c r="AF185" s="5">
        <v>0.23300000000000001</v>
      </c>
      <c r="AG185" s="5">
        <v>0.29799999999999999</v>
      </c>
      <c r="AH185" s="29" t="s">
        <v>369</v>
      </c>
      <c r="AI185" s="27" t="str">
        <f t="shared" ref="AI185:AI190" si="95">IF(AH185="X","",AG185)</f>
        <v/>
      </c>
      <c r="AJ185" s="36" t="str">
        <f t="shared" si="93"/>
        <v/>
      </c>
    </row>
    <row r="186" spans="1:36" x14ac:dyDescent="0.35">
      <c r="A186" s="4" t="s">
        <v>200</v>
      </c>
      <c r="B186" s="9" t="s">
        <v>201</v>
      </c>
      <c r="C186" s="9" t="s">
        <v>73</v>
      </c>
      <c r="D186" s="9" t="s">
        <v>74</v>
      </c>
      <c r="E186" s="5">
        <v>0.24299999999999999</v>
      </c>
      <c r="F186" s="5">
        <v>0.254</v>
      </c>
      <c r="G186" s="5">
        <v>0.30499999999999999</v>
      </c>
      <c r="H186" s="5">
        <v>0.40500000000000003</v>
      </c>
      <c r="I186" s="5">
        <v>0.36099999999999999</v>
      </c>
      <c r="J186" s="5">
        <v>0.40400000000000003</v>
      </c>
      <c r="K186" s="5">
        <v>0.46</v>
      </c>
      <c r="L186" s="5">
        <v>0.57899999999999996</v>
      </c>
      <c r="M186" s="5">
        <v>0.60299999999999998</v>
      </c>
      <c r="N186" s="5">
        <v>0.67700000000000005</v>
      </c>
      <c r="O186" s="5">
        <v>0.67600000000000005</v>
      </c>
      <c r="P186" s="5">
        <v>0.72</v>
      </c>
      <c r="Q186" s="5">
        <v>0.72699999999999998</v>
      </c>
      <c r="R186" s="5">
        <v>0.751</v>
      </c>
      <c r="S186" s="5">
        <v>0.74399999999999999</v>
      </c>
      <c r="T186" s="5">
        <v>0.83899999999999997</v>
      </c>
      <c r="U186" s="5">
        <v>0.81699999999999995</v>
      </c>
      <c r="V186" s="5">
        <v>0.84</v>
      </c>
      <c r="W186" s="5">
        <v>0.83899999999999997</v>
      </c>
      <c r="X186" s="5">
        <v>0.81</v>
      </c>
      <c r="Y186" s="5">
        <v>0.80900000000000005</v>
      </c>
      <c r="Z186" s="5">
        <v>0.79700000000000004</v>
      </c>
      <c r="AA186" s="5">
        <v>0.81299999999999994</v>
      </c>
      <c r="AB186" s="5">
        <v>0.83199999999999996</v>
      </c>
      <c r="AC186" s="5">
        <v>0.85499999999999998</v>
      </c>
      <c r="AD186" s="5">
        <v>0.88700000000000001</v>
      </c>
      <c r="AE186" s="5">
        <v>0.92100000000000004</v>
      </c>
      <c r="AF186" s="5">
        <v>0.98599999999999999</v>
      </c>
      <c r="AG186" s="5">
        <v>1.036</v>
      </c>
      <c r="AH186" s="29" t="s">
        <v>369</v>
      </c>
      <c r="AI186" s="27" t="str">
        <f t="shared" si="95"/>
        <v/>
      </c>
      <c r="AJ186" s="36" t="str">
        <f t="shared" si="93"/>
        <v/>
      </c>
    </row>
    <row r="187" spans="1:36" x14ac:dyDescent="0.35">
      <c r="A187" s="4" t="s">
        <v>200</v>
      </c>
      <c r="B187" s="9" t="s">
        <v>201</v>
      </c>
      <c r="C187" s="9" t="s">
        <v>75</v>
      </c>
      <c r="D187" s="9" t="s">
        <v>76</v>
      </c>
      <c r="E187" s="5">
        <v>1E-3</v>
      </c>
      <c r="F187" s="5">
        <v>1E-3</v>
      </c>
      <c r="G187" s="5">
        <v>2E-3</v>
      </c>
      <c r="H187" s="5">
        <v>2E-3</v>
      </c>
      <c r="I187" s="5">
        <v>2E-3</v>
      </c>
      <c r="J187" s="5">
        <v>2E-3</v>
      </c>
      <c r="K187" s="5">
        <v>3.0000000000000001E-3</v>
      </c>
      <c r="L187" s="5">
        <v>3.0000000000000001E-3</v>
      </c>
      <c r="M187" s="5">
        <v>3.0000000000000001E-3</v>
      </c>
      <c r="N187" s="5">
        <v>3.0000000000000001E-3</v>
      </c>
      <c r="O187" s="5">
        <v>3.0000000000000001E-3</v>
      </c>
      <c r="P187" s="5">
        <v>3.0000000000000001E-3</v>
      </c>
      <c r="Q187" s="5">
        <v>3.0000000000000001E-3</v>
      </c>
      <c r="R187" s="5">
        <v>3.0000000000000001E-3</v>
      </c>
      <c r="S187" s="5">
        <v>3.0000000000000001E-3</v>
      </c>
      <c r="T187" s="5">
        <v>3.0000000000000001E-3</v>
      </c>
      <c r="U187" s="5">
        <v>5.0000000000000001E-3</v>
      </c>
      <c r="V187" s="5">
        <v>3.0000000000000001E-3</v>
      </c>
      <c r="W187" s="5">
        <v>4.0000000000000001E-3</v>
      </c>
      <c r="X187" s="5">
        <v>4.0000000000000001E-3</v>
      </c>
      <c r="Y187" s="5">
        <v>3.0000000000000001E-3</v>
      </c>
      <c r="Z187" s="5">
        <v>3.0000000000000001E-3</v>
      </c>
      <c r="AA187" s="5">
        <v>3.0000000000000001E-3</v>
      </c>
      <c r="AB187" s="5">
        <v>4.0000000000000001E-3</v>
      </c>
      <c r="AC187" s="5">
        <v>3.0000000000000001E-3</v>
      </c>
      <c r="AD187" s="5">
        <v>3.0000000000000001E-3</v>
      </c>
      <c r="AE187" s="5">
        <v>3.0000000000000001E-3</v>
      </c>
      <c r="AF187" s="5">
        <v>3.0000000000000001E-3</v>
      </c>
      <c r="AG187" s="5">
        <v>3.0000000000000001E-3</v>
      </c>
      <c r="AH187" s="29" t="s">
        <v>369</v>
      </c>
      <c r="AI187" s="27" t="str">
        <f t="shared" si="95"/>
        <v/>
      </c>
      <c r="AJ187" s="36" t="str">
        <f t="shared" si="93"/>
        <v/>
      </c>
    </row>
    <row r="188" spans="1:36" x14ac:dyDescent="0.35">
      <c r="A188" s="4" t="s">
        <v>200</v>
      </c>
      <c r="B188" s="9" t="s">
        <v>201</v>
      </c>
      <c r="C188" s="9" t="s">
        <v>77</v>
      </c>
      <c r="D188" s="9" t="s">
        <v>78</v>
      </c>
      <c r="AH188" s="29" t="s">
        <v>369</v>
      </c>
      <c r="AI188" s="27" t="str">
        <f t="shared" si="95"/>
        <v/>
      </c>
      <c r="AJ188" s="36" t="str">
        <f t="shared" si="93"/>
        <v/>
      </c>
    </row>
    <row r="189" spans="1:36" x14ac:dyDescent="0.35">
      <c r="A189" s="4" t="s">
        <v>200</v>
      </c>
      <c r="B189" s="9" t="s">
        <v>201</v>
      </c>
      <c r="C189" s="9" t="s">
        <v>79</v>
      </c>
      <c r="D189" s="9" t="s">
        <v>80</v>
      </c>
      <c r="AH189" s="29" t="s">
        <v>369</v>
      </c>
      <c r="AI189" s="27" t="str">
        <f t="shared" si="95"/>
        <v/>
      </c>
      <c r="AJ189" s="36" t="str">
        <f t="shared" si="93"/>
        <v/>
      </c>
    </row>
    <row r="190" spans="1:36" x14ac:dyDescent="0.35">
      <c r="A190" s="4" t="s">
        <v>200</v>
      </c>
      <c r="B190" s="9" t="s">
        <v>201</v>
      </c>
      <c r="C190" s="9" t="s">
        <v>81</v>
      </c>
      <c r="D190" s="9" t="s">
        <v>82</v>
      </c>
      <c r="AH190" s="29" t="s">
        <v>369</v>
      </c>
      <c r="AI190" s="27" t="str">
        <f t="shared" si="95"/>
        <v/>
      </c>
      <c r="AJ190" s="36" t="str">
        <f t="shared" si="93"/>
        <v/>
      </c>
    </row>
    <row r="191" spans="1:36" x14ac:dyDescent="0.35">
      <c r="A191" s="4" t="s">
        <v>200</v>
      </c>
      <c r="B191" s="9" t="s">
        <v>201</v>
      </c>
      <c r="C191" s="9" t="s">
        <v>83</v>
      </c>
      <c r="D191" s="9" t="s">
        <v>84</v>
      </c>
      <c r="E191" s="5">
        <v>4.641</v>
      </c>
      <c r="F191" s="5">
        <v>6.4340000000000002</v>
      </c>
      <c r="G191" s="5">
        <v>5.782</v>
      </c>
      <c r="H191" s="5">
        <v>5.5739999999999998</v>
      </c>
      <c r="I191" s="5">
        <v>5.3010000000000002</v>
      </c>
      <c r="J191" s="5">
        <v>5.7649999999999997</v>
      </c>
      <c r="K191" s="5">
        <v>4.83</v>
      </c>
      <c r="L191" s="5">
        <v>5.0869999999999997</v>
      </c>
      <c r="M191" s="5">
        <v>5.3940000000000001</v>
      </c>
      <c r="N191" s="5">
        <v>5.5670000000000002</v>
      </c>
      <c r="O191" s="5">
        <v>5.9269999999999996</v>
      </c>
      <c r="P191" s="5">
        <v>6.484</v>
      </c>
      <c r="Q191" s="5">
        <v>6.5430000000000001</v>
      </c>
      <c r="R191" s="5">
        <v>6.7610000000000001</v>
      </c>
      <c r="S191" s="5">
        <v>7.4269999999999996</v>
      </c>
      <c r="T191" s="5">
        <v>7.9320000000000004</v>
      </c>
      <c r="U191" s="5">
        <v>7.5869999999999997</v>
      </c>
      <c r="V191" s="5">
        <v>8.0069999999999997</v>
      </c>
      <c r="W191" s="5">
        <v>8.2690000000000001</v>
      </c>
      <c r="X191" s="5">
        <v>8.3010000000000002</v>
      </c>
      <c r="Y191" s="5">
        <v>8.1519999999999992</v>
      </c>
      <c r="Z191" s="5">
        <v>8.4290000000000003</v>
      </c>
      <c r="AA191" s="5">
        <v>8.891</v>
      </c>
      <c r="AB191" s="5">
        <v>9.2669999999999995</v>
      </c>
      <c r="AC191" s="5">
        <v>9.5510000000000002</v>
      </c>
      <c r="AD191" s="5">
        <v>9.2959999999999994</v>
      </c>
      <c r="AE191" s="5">
        <v>9.7289999999999992</v>
      </c>
      <c r="AF191" s="5">
        <v>10.513</v>
      </c>
      <c r="AG191" s="5">
        <v>10.923999999999999</v>
      </c>
      <c r="AH191" s="35"/>
      <c r="AI191" s="24">
        <f>SUM(AI192:AI200)</f>
        <v>4.4399999999999995</v>
      </c>
      <c r="AJ191" s="25">
        <f>SUM(AJ192:AJ200)</f>
        <v>3.9346666666666659</v>
      </c>
    </row>
    <row r="192" spans="1:36" x14ac:dyDescent="0.35">
      <c r="A192" s="4" t="s">
        <v>200</v>
      </c>
      <c r="B192" s="9" t="s">
        <v>201</v>
      </c>
      <c r="C192" s="9" t="s">
        <v>85</v>
      </c>
      <c r="D192" s="9" t="s">
        <v>86</v>
      </c>
      <c r="E192" s="5">
        <v>0.123</v>
      </c>
      <c r="F192" s="5">
        <v>0.16800000000000001</v>
      </c>
      <c r="G192" s="5">
        <v>0.151</v>
      </c>
      <c r="H192" s="5">
        <v>0.14499999999999999</v>
      </c>
      <c r="I192" s="5">
        <v>0.13900000000000001</v>
      </c>
      <c r="J192" s="5">
        <v>0.151</v>
      </c>
      <c r="K192" s="5">
        <v>0.13</v>
      </c>
      <c r="L192" s="5">
        <v>0.13600000000000001</v>
      </c>
      <c r="M192" s="5">
        <v>0.14299999999999999</v>
      </c>
      <c r="N192" s="5">
        <v>0.14799999999999999</v>
      </c>
      <c r="O192" s="5">
        <v>0.157</v>
      </c>
      <c r="P192" s="5">
        <v>0.17199999999999999</v>
      </c>
      <c r="Q192" s="5">
        <v>0.17299999999999999</v>
      </c>
      <c r="R192" s="5">
        <v>0.17899999999999999</v>
      </c>
      <c r="S192" s="5">
        <v>0.19600000000000001</v>
      </c>
      <c r="T192" s="5">
        <v>0.20399999999999999</v>
      </c>
      <c r="U192" s="5">
        <v>0.216</v>
      </c>
      <c r="V192" s="5">
        <v>1.5309999999999999</v>
      </c>
      <c r="W192" s="5">
        <v>1.4850000000000001</v>
      </c>
      <c r="X192" s="5">
        <v>1.3240000000000001</v>
      </c>
      <c r="Y192" s="5">
        <v>1.2030000000000001</v>
      </c>
      <c r="Z192" s="5">
        <v>1.0649999999999999</v>
      </c>
      <c r="AA192" s="5">
        <v>1.038</v>
      </c>
      <c r="AB192" s="5">
        <v>1.006</v>
      </c>
      <c r="AC192" s="5">
        <v>0.96799999999999997</v>
      </c>
      <c r="AD192" s="5">
        <v>0.88900000000000001</v>
      </c>
      <c r="AE192" s="5">
        <v>0.97199999999999998</v>
      </c>
      <c r="AF192" s="5">
        <v>1.01</v>
      </c>
      <c r="AG192" s="5">
        <v>1.093</v>
      </c>
      <c r="AH192" s="29"/>
      <c r="AI192" s="27">
        <f t="shared" ref="AI192:AI200" si="96">IF(AH192="X","",AG192)</f>
        <v>1.093</v>
      </c>
      <c r="AJ192" s="36">
        <f>AI192</f>
        <v>1.093</v>
      </c>
    </row>
    <row r="193" spans="1:37" x14ac:dyDescent="0.35">
      <c r="A193" s="4" t="s">
        <v>200</v>
      </c>
      <c r="B193" s="9" t="s">
        <v>201</v>
      </c>
      <c r="C193" s="9" t="s">
        <v>87</v>
      </c>
      <c r="D193" s="9" t="s">
        <v>88</v>
      </c>
      <c r="E193" s="5">
        <v>1.034</v>
      </c>
      <c r="F193" s="5">
        <v>1.425</v>
      </c>
      <c r="G193" s="5">
        <v>1.2829999999999999</v>
      </c>
      <c r="H193" s="5">
        <v>1.2390000000000001</v>
      </c>
      <c r="I193" s="5">
        <v>1.18</v>
      </c>
      <c r="J193" s="5">
        <v>1.282</v>
      </c>
      <c r="K193" s="5">
        <v>1.081</v>
      </c>
      <c r="L193" s="5">
        <v>1.139</v>
      </c>
      <c r="M193" s="5">
        <v>1.206</v>
      </c>
      <c r="N193" s="5">
        <v>1.244</v>
      </c>
      <c r="O193" s="5">
        <v>1.321</v>
      </c>
      <c r="P193" s="5">
        <v>1.444</v>
      </c>
      <c r="Q193" s="5">
        <v>1.4590000000000001</v>
      </c>
      <c r="R193" s="5">
        <v>1.5049999999999999</v>
      </c>
      <c r="S193" s="5">
        <v>1.653</v>
      </c>
      <c r="T193" s="5">
        <v>1.8260000000000001</v>
      </c>
      <c r="U193" s="5">
        <v>1.71</v>
      </c>
      <c r="V193" s="5">
        <v>0.49199999999999999</v>
      </c>
      <c r="W193" s="5">
        <v>0.48799999999999999</v>
      </c>
      <c r="X193" s="5">
        <v>0.49399999999999999</v>
      </c>
      <c r="Y193" s="5">
        <v>0.56200000000000006</v>
      </c>
      <c r="Z193" s="5">
        <v>0.57099999999999995</v>
      </c>
      <c r="AA193" s="5">
        <v>0.58899999999999997</v>
      </c>
      <c r="AB193" s="5">
        <v>0.62</v>
      </c>
      <c r="AC193" s="5">
        <v>0.64900000000000002</v>
      </c>
      <c r="AD193" s="5">
        <v>0.6</v>
      </c>
      <c r="AE193" s="5">
        <v>0.628</v>
      </c>
      <c r="AF193" s="5">
        <v>0.65900000000000003</v>
      </c>
      <c r="AG193" s="5">
        <v>0.75800000000000001</v>
      </c>
      <c r="AH193" s="29"/>
      <c r="AI193" s="27">
        <f t="shared" si="96"/>
        <v>0.75800000000000001</v>
      </c>
      <c r="AJ193" s="36">
        <f>AI193/3</f>
        <v>0.25266666666666665</v>
      </c>
      <c r="AK193" s="21" t="s">
        <v>375</v>
      </c>
    </row>
    <row r="194" spans="1:37" x14ac:dyDescent="0.35">
      <c r="A194" s="4" t="s">
        <v>200</v>
      </c>
      <c r="B194" s="9" t="s">
        <v>201</v>
      </c>
      <c r="C194" s="9" t="s">
        <v>89</v>
      </c>
      <c r="D194" s="9" t="s">
        <v>90</v>
      </c>
      <c r="E194" s="5">
        <v>0.123</v>
      </c>
      <c r="F194" s="5">
        <v>0.16800000000000001</v>
      </c>
      <c r="G194" s="5">
        <v>0.153</v>
      </c>
      <c r="H194" s="5">
        <v>0.14699999999999999</v>
      </c>
      <c r="I194" s="5">
        <v>0.14099999999999999</v>
      </c>
      <c r="J194" s="5">
        <v>0.153</v>
      </c>
      <c r="K194" s="5">
        <v>0.129</v>
      </c>
      <c r="L194" s="5">
        <v>0.13700000000000001</v>
      </c>
      <c r="M194" s="5">
        <v>0.14399999999999999</v>
      </c>
      <c r="N194" s="5">
        <v>0.15</v>
      </c>
      <c r="O194" s="5">
        <v>0.158</v>
      </c>
      <c r="P194" s="5">
        <v>0.17299999999999999</v>
      </c>
      <c r="Q194" s="5">
        <v>0.17399999999999999</v>
      </c>
      <c r="R194" s="5">
        <v>0.18</v>
      </c>
      <c r="S194" s="5">
        <v>0.19700000000000001</v>
      </c>
      <c r="T194" s="5">
        <v>0.217</v>
      </c>
      <c r="U194" s="5">
        <v>0.216</v>
      </c>
      <c r="V194" s="5">
        <v>0.22900000000000001</v>
      </c>
      <c r="W194" s="5">
        <v>0.23200000000000001</v>
      </c>
      <c r="X194" s="5">
        <v>0.24</v>
      </c>
      <c r="Y194" s="5">
        <v>0.25</v>
      </c>
      <c r="Z194" s="5">
        <v>0.25800000000000001</v>
      </c>
      <c r="AA194" s="5">
        <v>0.28499999999999998</v>
      </c>
      <c r="AB194" s="5">
        <v>0.29099999999999998</v>
      </c>
      <c r="AC194" s="5">
        <v>0.32100000000000001</v>
      </c>
      <c r="AD194" s="5">
        <v>0.317</v>
      </c>
      <c r="AE194" s="5">
        <v>0.38100000000000001</v>
      </c>
      <c r="AF194" s="5">
        <v>0.56699999999999995</v>
      </c>
      <c r="AG194" s="5">
        <v>0.63600000000000001</v>
      </c>
      <c r="AH194" s="29"/>
      <c r="AI194" s="27">
        <f t="shared" si="96"/>
        <v>0.63600000000000001</v>
      </c>
      <c r="AJ194" s="36">
        <f t="shared" ref="AJ194:AJ247" si="97">AI194</f>
        <v>0.63600000000000001</v>
      </c>
    </row>
    <row r="195" spans="1:37" x14ac:dyDescent="0.35">
      <c r="A195" s="4" t="s">
        <v>200</v>
      </c>
      <c r="B195" s="9" t="s">
        <v>201</v>
      </c>
      <c r="C195" s="9" t="s">
        <v>91</v>
      </c>
      <c r="D195" s="9" t="s">
        <v>92</v>
      </c>
      <c r="E195" s="5">
        <v>0.01</v>
      </c>
      <c r="F195" s="5">
        <v>1.4E-2</v>
      </c>
      <c r="G195" s="5">
        <v>1.2E-2</v>
      </c>
      <c r="H195" s="5">
        <v>1.2E-2</v>
      </c>
      <c r="I195" s="5">
        <v>1.2E-2</v>
      </c>
      <c r="J195" s="5">
        <v>1.2999999999999999E-2</v>
      </c>
      <c r="K195" s="5">
        <v>1.2E-2</v>
      </c>
      <c r="L195" s="5">
        <v>1.2E-2</v>
      </c>
      <c r="M195" s="5">
        <v>1.2999999999999999E-2</v>
      </c>
      <c r="N195" s="5">
        <v>1.2999999999999999E-2</v>
      </c>
      <c r="O195" s="5">
        <v>1.2999999999999999E-2</v>
      </c>
      <c r="P195" s="5">
        <v>1.4E-2</v>
      </c>
      <c r="Q195" s="5">
        <v>1.4E-2</v>
      </c>
      <c r="R195" s="5">
        <v>1.4999999999999999E-2</v>
      </c>
      <c r="S195" s="5">
        <v>1.7000000000000001E-2</v>
      </c>
      <c r="T195" s="5">
        <v>1.4E-2</v>
      </c>
      <c r="U195" s="5">
        <v>1.4E-2</v>
      </c>
      <c r="V195" s="5">
        <v>1.2999999999999999E-2</v>
      </c>
      <c r="W195" s="5">
        <v>1.0999999999999999E-2</v>
      </c>
      <c r="X195" s="5">
        <v>1.0999999999999999E-2</v>
      </c>
      <c r="Y195" s="5">
        <v>1.0999999999999999E-2</v>
      </c>
      <c r="Z195" s="5">
        <v>1.0999999999999999E-2</v>
      </c>
      <c r="AA195" s="5">
        <v>1.0999999999999999E-2</v>
      </c>
      <c r="AB195" s="5">
        <v>1.0999999999999999E-2</v>
      </c>
      <c r="AC195" s="5">
        <v>1.2999999999999999E-2</v>
      </c>
      <c r="AD195" s="5">
        <v>1.4E-2</v>
      </c>
      <c r="AE195" s="5">
        <v>1.2999999999999999E-2</v>
      </c>
      <c r="AF195" s="5">
        <v>1.2E-2</v>
      </c>
      <c r="AG195" s="5">
        <v>1.2999999999999999E-2</v>
      </c>
      <c r="AH195" s="29"/>
      <c r="AI195" s="27">
        <f t="shared" si="96"/>
        <v>1.2999999999999999E-2</v>
      </c>
      <c r="AJ195" s="36">
        <f t="shared" si="97"/>
        <v>1.2999999999999999E-2</v>
      </c>
    </row>
    <row r="196" spans="1:37" x14ac:dyDescent="0.35">
      <c r="A196" s="4" t="s">
        <v>200</v>
      </c>
      <c r="B196" s="9" t="s">
        <v>201</v>
      </c>
      <c r="C196" s="9" t="s">
        <v>93</v>
      </c>
      <c r="D196" s="9" t="s">
        <v>94</v>
      </c>
      <c r="E196" s="5">
        <v>2.4540000000000002</v>
      </c>
      <c r="F196" s="5">
        <v>3.4249999999999998</v>
      </c>
      <c r="G196" s="5">
        <v>3.0710000000000002</v>
      </c>
      <c r="H196" s="5">
        <v>2.96</v>
      </c>
      <c r="I196" s="5">
        <v>2.8069999999999999</v>
      </c>
      <c r="J196" s="5">
        <v>3.0569999999999999</v>
      </c>
      <c r="K196" s="5">
        <v>2.5409999999999999</v>
      </c>
      <c r="L196" s="5">
        <v>2.6760000000000002</v>
      </c>
      <c r="M196" s="5">
        <v>2.843</v>
      </c>
      <c r="N196" s="5">
        <v>2.9340000000000002</v>
      </c>
      <c r="O196" s="5">
        <v>3.1339999999999999</v>
      </c>
      <c r="P196" s="5">
        <v>3.43</v>
      </c>
      <c r="Q196" s="5">
        <v>3.4590000000000001</v>
      </c>
      <c r="R196" s="5">
        <v>3.5779999999999998</v>
      </c>
      <c r="S196" s="5">
        <v>3.9329999999999998</v>
      </c>
      <c r="T196" s="5">
        <v>4.1769999999999996</v>
      </c>
      <c r="U196" s="5">
        <v>4.4969999999999999</v>
      </c>
      <c r="V196" s="5">
        <v>4.7649999999999997</v>
      </c>
      <c r="W196" s="5">
        <v>4.9980000000000002</v>
      </c>
      <c r="X196" s="5">
        <v>5.1269999999999998</v>
      </c>
      <c r="Y196" s="5">
        <v>4.99</v>
      </c>
      <c r="Z196" s="5">
        <v>4.9400000000000004</v>
      </c>
      <c r="AA196" s="5">
        <v>5.2519999999999998</v>
      </c>
      <c r="AB196" s="5">
        <v>5.5380000000000003</v>
      </c>
      <c r="AC196" s="5">
        <v>5.7370000000000001</v>
      </c>
      <c r="AD196" s="5">
        <v>5.742</v>
      </c>
      <c r="AE196" s="5">
        <v>5.9290000000000003</v>
      </c>
      <c r="AF196" s="5">
        <v>6.3449999999999998</v>
      </c>
      <c r="AG196" s="5">
        <v>6.484</v>
      </c>
      <c r="AH196" s="29" t="s">
        <v>369</v>
      </c>
      <c r="AI196" s="27" t="str">
        <f t="shared" si="96"/>
        <v/>
      </c>
      <c r="AJ196" s="36" t="str">
        <f t="shared" si="97"/>
        <v/>
      </c>
    </row>
    <row r="197" spans="1:37" x14ac:dyDescent="0.35">
      <c r="A197" s="4" t="s">
        <v>200</v>
      </c>
      <c r="B197" s="9" t="s">
        <v>201</v>
      </c>
      <c r="C197" s="9" t="s">
        <v>95</v>
      </c>
      <c r="D197" s="9" t="s">
        <v>96</v>
      </c>
      <c r="E197" s="5">
        <v>1.7000000000000001E-2</v>
      </c>
      <c r="F197" s="5">
        <v>2.3E-2</v>
      </c>
      <c r="G197" s="5">
        <v>0.02</v>
      </c>
      <c r="H197" s="5">
        <v>1.9E-2</v>
      </c>
      <c r="I197" s="5">
        <v>1.9E-2</v>
      </c>
      <c r="J197" s="5">
        <v>0.02</v>
      </c>
      <c r="K197" s="5">
        <v>1.7999999999999999E-2</v>
      </c>
      <c r="L197" s="5">
        <v>1.7999999999999999E-2</v>
      </c>
      <c r="M197" s="5">
        <v>0.02</v>
      </c>
      <c r="N197" s="5">
        <v>1.9E-2</v>
      </c>
      <c r="O197" s="5">
        <v>0.02</v>
      </c>
      <c r="P197" s="5">
        <v>2.1999999999999999E-2</v>
      </c>
      <c r="Q197" s="5">
        <v>2.1999999999999999E-2</v>
      </c>
      <c r="R197" s="5">
        <v>2.3E-2</v>
      </c>
      <c r="S197" s="5">
        <v>2.5000000000000001E-2</v>
      </c>
      <c r="T197" s="5">
        <v>2.8000000000000001E-2</v>
      </c>
      <c r="U197" s="5">
        <v>2.5999999999999999E-2</v>
      </c>
      <c r="V197" s="5">
        <v>0.03</v>
      </c>
      <c r="W197" s="5">
        <v>0.03</v>
      </c>
      <c r="X197" s="5">
        <v>2.4E-2</v>
      </c>
      <c r="Y197" s="5">
        <v>0.04</v>
      </c>
      <c r="Z197" s="5">
        <v>5.2999999999999999E-2</v>
      </c>
      <c r="AA197" s="5">
        <v>4.3999999999999997E-2</v>
      </c>
      <c r="AB197" s="5">
        <v>4.2000000000000003E-2</v>
      </c>
      <c r="AC197" s="5">
        <v>5.0999999999999997E-2</v>
      </c>
      <c r="AD197" s="5">
        <v>4.2999999999999997E-2</v>
      </c>
      <c r="AE197" s="5">
        <v>7.5999999999999998E-2</v>
      </c>
      <c r="AF197" s="5">
        <v>8.3000000000000004E-2</v>
      </c>
      <c r="AG197" s="5">
        <v>6.5000000000000002E-2</v>
      </c>
      <c r="AH197" s="29"/>
      <c r="AI197" s="27">
        <f t="shared" si="96"/>
        <v>6.5000000000000002E-2</v>
      </c>
      <c r="AJ197" s="36">
        <f t="shared" si="97"/>
        <v>6.5000000000000002E-2</v>
      </c>
    </row>
    <row r="198" spans="1:37" x14ac:dyDescent="0.35">
      <c r="A198" s="4" t="s">
        <v>200</v>
      </c>
      <c r="B198" s="9" t="s">
        <v>201</v>
      </c>
      <c r="C198" s="9" t="s">
        <v>97</v>
      </c>
      <c r="D198" s="9" t="s">
        <v>98</v>
      </c>
      <c r="E198" s="5">
        <v>0.83299999999999996</v>
      </c>
      <c r="F198" s="5">
        <v>1.147</v>
      </c>
      <c r="G198" s="5">
        <v>1.0329999999999999</v>
      </c>
      <c r="H198" s="5">
        <v>0.997</v>
      </c>
      <c r="I198" s="5">
        <v>0.95</v>
      </c>
      <c r="J198" s="5">
        <v>1.032</v>
      </c>
      <c r="K198" s="5">
        <v>0.87</v>
      </c>
      <c r="L198" s="5">
        <v>0.91700000000000004</v>
      </c>
      <c r="M198" s="5">
        <v>0.97</v>
      </c>
      <c r="N198" s="5">
        <v>1.0029999999999999</v>
      </c>
      <c r="O198" s="5">
        <v>1.0629999999999999</v>
      </c>
      <c r="P198" s="5">
        <v>1.163</v>
      </c>
      <c r="Q198" s="5">
        <v>1.175</v>
      </c>
      <c r="R198" s="5">
        <v>1.212</v>
      </c>
      <c r="S198" s="5">
        <v>1.331</v>
      </c>
      <c r="T198" s="5">
        <v>1.3839999999999999</v>
      </c>
      <c r="U198" s="5">
        <v>0.81799999999999995</v>
      </c>
      <c r="V198" s="5">
        <v>0.85299999999999998</v>
      </c>
      <c r="W198" s="5">
        <v>0.90500000000000003</v>
      </c>
      <c r="X198" s="5">
        <v>0.96299999999999997</v>
      </c>
      <c r="Y198" s="5">
        <v>0.97699999999999998</v>
      </c>
      <c r="Z198" s="5">
        <v>1.3979999999999999</v>
      </c>
      <c r="AA198" s="5">
        <v>1.5509999999999999</v>
      </c>
      <c r="AB198" s="5">
        <v>1.643</v>
      </c>
      <c r="AC198" s="5">
        <v>1.6890000000000001</v>
      </c>
      <c r="AD198" s="5">
        <v>1.5740000000000001</v>
      </c>
      <c r="AE198" s="5">
        <v>1.6180000000000001</v>
      </c>
      <c r="AF198" s="5">
        <v>1.7170000000000001</v>
      </c>
      <c r="AG198" s="5">
        <v>1.756</v>
      </c>
      <c r="AH198" s="29"/>
      <c r="AI198" s="27">
        <f t="shared" si="96"/>
        <v>1.756</v>
      </c>
      <c r="AJ198" s="36">
        <f t="shared" si="97"/>
        <v>1.756</v>
      </c>
    </row>
    <row r="199" spans="1:37" x14ac:dyDescent="0.35">
      <c r="A199" s="4" t="s">
        <v>200</v>
      </c>
      <c r="B199" s="9" t="s">
        <v>201</v>
      </c>
      <c r="C199" s="9" t="s">
        <v>99</v>
      </c>
      <c r="D199" s="9" t="s">
        <v>100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8.9999999999999993E-3</v>
      </c>
      <c r="X199" s="5">
        <v>8.0000000000000002E-3</v>
      </c>
      <c r="Y199" s="5">
        <v>8.0000000000000002E-3</v>
      </c>
      <c r="Z199" s="5">
        <v>7.0000000000000001E-3</v>
      </c>
      <c r="AA199" s="5">
        <v>4.0000000000000001E-3</v>
      </c>
      <c r="AB199" s="5">
        <v>5.0000000000000001E-3</v>
      </c>
      <c r="AC199" s="5">
        <v>1.0999999999999999E-2</v>
      </c>
      <c r="AD199" s="5">
        <v>1.6E-2</v>
      </c>
      <c r="AE199" s="5">
        <v>1.2E-2</v>
      </c>
      <c r="AF199" s="5">
        <v>7.0000000000000001E-3</v>
      </c>
      <c r="AG199" s="5">
        <v>0.01</v>
      </c>
      <c r="AH199" s="29"/>
      <c r="AI199" s="27">
        <f t="shared" si="96"/>
        <v>0.01</v>
      </c>
      <c r="AJ199" s="36">
        <f t="shared" si="97"/>
        <v>0.01</v>
      </c>
    </row>
    <row r="200" spans="1:37" x14ac:dyDescent="0.35">
      <c r="A200" s="4" t="s">
        <v>200</v>
      </c>
      <c r="B200" s="9" t="s">
        <v>201</v>
      </c>
      <c r="C200" s="9" t="s">
        <v>101</v>
      </c>
      <c r="D200" s="9" t="s">
        <v>102</v>
      </c>
      <c r="E200" s="5">
        <v>4.5999999999999999E-2</v>
      </c>
      <c r="F200" s="5">
        <v>6.5000000000000002E-2</v>
      </c>
      <c r="G200" s="5">
        <v>5.8000000000000003E-2</v>
      </c>
      <c r="H200" s="5">
        <v>5.6000000000000001E-2</v>
      </c>
      <c r="I200" s="5">
        <v>5.3999999999999999E-2</v>
      </c>
      <c r="J200" s="5">
        <v>5.8999999999999997E-2</v>
      </c>
      <c r="K200" s="5">
        <v>0.05</v>
      </c>
      <c r="L200" s="5">
        <v>5.2999999999999999E-2</v>
      </c>
      <c r="M200" s="5">
        <v>5.6000000000000001E-2</v>
      </c>
      <c r="N200" s="5">
        <v>5.7000000000000002E-2</v>
      </c>
      <c r="O200" s="5">
        <v>6.0999999999999999E-2</v>
      </c>
      <c r="P200" s="5">
        <v>6.6000000000000003E-2</v>
      </c>
      <c r="Q200" s="5">
        <v>6.6000000000000003E-2</v>
      </c>
      <c r="R200" s="5">
        <v>6.9000000000000006E-2</v>
      </c>
      <c r="S200" s="5">
        <v>7.4999999999999997E-2</v>
      </c>
      <c r="T200" s="5">
        <v>8.2000000000000003E-2</v>
      </c>
      <c r="U200" s="5">
        <v>0.09</v>
      </c>
      <c r="V200" s="5">
        <v>9.5000000000000001E-2</v>
      </c>
      <c r="W200" s="5">
        <v>0.111</v>
      </c>
      <c r="X200" s="5">
        <v>0.111</v>
      </c>
      <c r="Y200" s="5">
        <v>0.111</v>
      </c>
      <c r="Z200" s="5">
        <v>0.126</v>
      </c>
      <c r="AA200" s="5">
        <v>0.11700000000000001</v>
      </c>
      <c r="AB200" s="5">
        <v>0.111</v>
      </c>
      <c r="AC200" s="5">
        <v>0.112</v>
      </c>
      <c r="AD200" s="5">
        <v>0.10100000000000001</v>
      </c>
      <c r="AE200" s="5">
        <v>0.1</v>
      </c>
      <c r="AF200" s="5">
        <v>0.113</v>
      </c>
      <c r="AG200" s="5">
        <v>0.109</v>
      </c>
      <c r="AH200" s="29"/>
      <c r="AI200" s="27">
        <f t="shared" si="96"/>
        <v>0.109</v>
      </c>
      <c r="AJ200" s="36">
        <f t="shared" si="97"/>
        <v>0.109</v>
      </c>
    </row>
    <row r="201" spans="1:37" x14ac:dyDescent="0.35">
      <c r="A201" s="4" t="s">
        <v>200</v>
      </c>
      <c r="B201" s="9" t="s">
        <v>201</v>
      </c>
      <c r="C201" s="9" t="s">
        <v>103</v>
      </c>
      <c r="D201" s="9" t="s">
        <v>104</v>
      </c>
      <c r="E201" s="5">
        <v>2.57</v>
      </c>
      <c r="F201" s="5">
        <v>2.8279999999999998</v>
      </c>
      <c r="G201" s="5">
        <v>3.08</v>
      </c>
      <c r="H201" s="5">
        <v>3.387</v>
      </c>
      <c r="I201" s="5">
        <v>3.202</v>
      </c>
      <c r="J201" s="5">
        <v>3.68</v>
      </c>
      <c r="K201" s="5">
        <v>3.5379999999999998</v>
      </c>
      <c r="L201" s="5">
        <v>4.4390000000000001</v>
      </c>
      <c r="M201" s="5">
        <v>5.08</v>
      </c>
      <c r="N201" s="5">
        <v>5.5149999999999997</v>
      </c>
      <c r="O201" s="5">
        <v>5.6340000000000003</v>
      </c>
      <c r="P201" s="5">
        <v>6.04</v>
      </c>
      <c r="Q201" s="5">
        <v>6.0979999999999999</v>
      </c>
      <c r="R201" s="5">
        <v>6.31</v>
      </c>
      <c r="S201" s="5">
        <v>6.7039999999999997</v>
      </c>
      <c r="T201" s="5">
        <v>7.2530000000000001</v>
      </c>
      <c r="U201" s="5">
        <v>7.4660000000000002</v>
      </c>
      <c r="V201" s="5">
        <v>7.851</v>
      </c>
      <c r="W201" s="5">
        <v>7.9779999999999998</v>
      </c>
      <c r="X201" s="5">
        <v>8.2279999999999998</v>
      </c>
      <c r="Y201" s="5">
        <v>8.1920000000000002</v>
      </c>
      <c r="Z201" s="5">
        <v>7.86</v>
      </c>
      <c r="AA201" s="5">
        <v>8.0440000000000005</v>
      </c>
      <c r="AB201" s="5">
        <v>8.5299999999999994</v>
      </c>
      <c r="AC201" s="5">
        <v>8.6180000000000003</v>
      </c>
      <c r="AD201" s="5">
        <v>8.7609999999999992</v>
      </c>
      <c r="AE201" s="5">
        <v>9.4760000000000009</v>
      </c>
      <c r="AF201" s="5">
        <v>10.221</v>
      </c>
      <c r="AG201" s="5">
        <v>11.01</v>
      </c>
      <c r="AH201" s="35"/>
      <c r="AI201" s="24">
        <f>SUM(AI202:AI207)</f>
        <v>0</v>
      </c>
      <c r="AJ201" s="25">
        <f>SUM(AJ202:AJ207)</f>
        <v>0</v>
      </c>
    </row>
    <row r="202" spans="1:37" x14ac:dyDescent="0.35">
      <c r="A202" s="4" t="s">
        <v>200</v>
      </c>
      <c r="B202" s="9" t="s">
        <v>201</v>
      </c>
      <c r="C202" s="9" t="s">
        <v>105</v>
      </c>
      <c r="D202" s="9" t="s">
        <v>106</v>
      </c>
      <c r="E202" s="5">
        <v>2.0609999999999999</v>
      </c>
      <c r="F202" s="5">
        <v>2.2730000000000001</v>
      </c>
      <c r="G202" s="5">
        <v>2.4780000000000002</v>
      </c>
      <c r="H202" s="5">
        <v>2.7290000000000001</v>
      </c>
      <c r="I202" s="5">
        <v>2.5779999999999998</v>
      </c>
      <c r="J202" s="5">
        <v>2.9670000000000001</v>
      </c>
      <c r="K202" s="5">
        <v>2.85</v>
      </c>
      <c r="L202" s="5">
        <v>3.5830000000000002</v>
      </c>
      <c r="M202" s="5">
        <v>4.0810000000000004</v>
      </c>
      <c r="N202" s="5">
        <v>4.4349999999999996</v>
      </c>
      <c r="O202" s="5">
        <v>4.5359999999999996</v>
      </c>
      <c r="P202" s="5">
        <v>4.8650000000000002</v>
      </c>
      <c r="Q202" s="5">
        <v>4.9119999999999999</v>
      </c>
      <c r="R202" s="5">
        <v>5.0839999999999996</v>
      </c>
      <c r="S202" s="5">
        <v>5.4050000000000002</v>
      </c>
      <c r="T202" s="5">
        <v>5.8520000000000003</v>
      </c>
      <c r="U202" s="5">
        <v>6.016</v>
      </c>
      <c r="V202" s="5">
        <v>6.343</v>
      </c>
      <c r="W202" s="5">
        <v>6.4340000000000002</v>
      </c>
      <c r="X202" s="5">
        <v>6.6829999999999998</v>
      </c>
      <c r="Y202" s="5">
        <v>6.633</v>
      </c>
      <c r="Z202" s="5">
        <v>6.2729999999999997</v>
      </c>
      <c r="AA202" s="5">
        <v>6.3739999999999997</v>
      </c>
      <c r="AB202" s="5">
        <v>6.7489999999999997</v>
      </c>
      <c r="AC202" s="5">
        <v>6.7809999999999997</v>
      </c>
      <c r="AD202" s="5">
        <v>6.8970000000000002</v>
      </c>
      <c r="AE202" s="5">
        <v>7.47</v>
      </c>
      <c r="AF202" s="5">
        <v>8.0269999999999992</v>
      </c>
      <c r="AG202" s="5">
        <v>8.6259999999999994</v>
      </c>
      <c r="AH202" s="29" t="s">
        <v>369</v>
      </c>
      <c r="AI202" s="27" t="str">
        <f t="shared" ref="AI202:AI207" si="98">IF(AH202="X","",AG202)</f>
        <v/>
      </c>
      <c r="AJ202" s="36" t="str">
        <f t="shared" si="97"/>
        <v/>
      </c>
    </row>
    <row r="203" spans="1:37" x14ac:dyDescent="0.35">
      <c r="A203" s="4" t="s">
        <v>200</v>
      </c>
      <c r="B203" s="9" t="s">
        <v>201</v>
      </c>
      <c r="C203" s="9" t="s">
        <v>107</v>
      </c>
      <c r="D203" s="9" t="s">
        <v>108</v>
      </c>
      <c r="E203" s="5">
        <v>0.33100000000000002</v>
      </c>
      <c r="F203" s="5">
        <v>0.36399999999999999</v>
      </c>
      <c r="G203" s="5">
        <v>0.39700000000000002</v>
      </c>
      <c r="H203" s="5">
        <v>0.438</v>
      </c>
      <c r="I203" s="5">
        <v>0.41299999999999998</v>
      </c>
      <c r="J203" s="5">
        <v>0.47599999999999998</v>
      </c>
      <c r="K203" s="5">
        <v>0.45600000000000002</v>
      </c>
      <c r="L203" s="5">
        <v>0.57499999999999996</v>
      </c>
      <c r="M203" s="5">
        <v>0.65500000000000003</v>
      </c>
      <c r="N203" s="5">
        <v>0.71099999999999997</v>
      </c>
      <c r="O203" s="5">
        <v>0.72699999999999998</v>
      </c>
      <c r="P203" s="5">
        <v>0.78</v>
      </c>
      <c r="Q203" s="5">
        <v>0.78700000000000003</v>
      </c>
      <c r="R203" s="5">
        <v>0.81499999999999995</v>
      </c>
      <c r="S203" s="5">
        <v>0.86599999999999999</v>
      </c>
      <c r="T203" s="5">
        <v>0.92600000000000005</v>
      </c>
      <c r="U203" s="5">
        <v>0.93400000000000005</v>
      </c>
      <c r="V203" s="5">
        <v>0.97699999999999998</v>
      </c>
      <c r="W203" s="5">
        <v>1.0069999999999999</v>
      </c>
      <c r="X203" s="5">
        <v>1.0309999999999999</v>
      </c>
      <c r="Y203" s="5">
        <v>1.0489999999999999</v>
      </c>
      <c r="Z203" s="5">
        <v>1.0640000000000001</v>
      </c>
      <c r="AA203" s="5">
        <v>1.1140000000000001</v>
      </c>
      <c r="AB203" s="5">
        <v>1.1950000000000001</v>
      </c>
      <c r="AC203" s="5">
        <v>1.2290000000000001</v>
      </c>
      <c r="AD203" s="5">
        <v>1.2709999999999999</v>
      </c>
      <c r="AE203" s="5">
        <v>1.3480000000000001</v>
      </c>
      <c r="AF203" s="5">
        <v>1.4450000000000001</v>
      </c>
      <c r="AG203" s="5">
        <v>1.5509999999999999</v>
      </c>
      <c r="AH203" s="29" t="s">
        <v>369</v>
      </c>
      <c r="AI203" s="27" t="str">
        <f t="shared" si="98"/>
        <v/>
      </c>
      <c r="AJ203" s="36" t="str">
        <f t="shared" si="97"/>
        <v/>
      </c>
    </row>
    <row r="204" spans="1:37" x14ac:dyDescent="0.35">
      <c r="A204" s="4" t="s">
        <v>200</v>
      </c>
      <c r="B204" s="9" t="s">
        <v>201</v>
      </c>
      <c r="C204" s="9" t="s">
        <v>109</v>
      </c>
      <c r="D204" s="9" t="s">
        <v>110</v>
      </c>
      <c r="E204" s="5">
        <v>5.7000000000000002E-2</v>
      </c>
      <c r="F204" s="5">
        <v>6.3E-2</v>
      </c>
      <c r="G204" s="5">
        <v>6.8000000000000005E-2</v>
      </c>
      <c r="H204" s="5">
        <v>7.3999999999999996E-2</v>
      </c>
      <c r="I204" s="5">
        <v>7.0999999999999994E-2</v>
      </c>
      <c r="J204" s="5">
        <v>8.1000000000000003E-2</v>
      </c>
      <c r="K204" s="5">
        <v>7.8E-2</v>
      </c>
      <c r="L204" s="5">
        <v>9.8000000000000004E-2</v>
      </c>
      <c r="M204" s="5">
        <v>0.11</v>
      </c>
      <c r="N204" s="5">
        <v>0.11899999999999999</v>
      </c>
      <c r="O204" s="5">
        <v>0.122</v>
      </c>
      <c r="P204" s="5">
        <v>0.13</v>
      </c>
      <c r="Q204" s="5">
        <v>0.13200000000000001</v>
      </c>
      <c r="R204" s="5">
        <v>0.13700000000000001</v>
      </c>
      <c r="S204" s="5">
        <v>0.14499999999999999</v>
      </c>
      <c r="T204" s="5">
        <v>0.153</v>
      </c>
      <c r="U204" s="5">
        <v>0.14799999999999999</v>
      </c>
      <c r="V204" s="5">
        <v>0.153</v>
      </c>
      <c r="W204" s="5">
        <v>0.14299999999999999</v>
      </c>
      <c r="X204" s="5">
        <v>0.13100000000000001</v>
      </c>
      <c r="Y204" s="5">
        <v>0.13500000000000001</v>
      </c>
      <c r="Z204" s="5">
        <v>0.157</v>
      </c>
      <c r="AA204" s="5">
        <v>0.151</v>
      </c>
      <c r="AB204" s="5">
        <v>0.151</v>
      </c>
      <c r="AC204" s="5">
        <v>0.153</v>
      </c>
      <c r="AD204" s="5">
        <v>0.14899999999999999</v>
      </c>
      <c r="AE204" s="5">
        <v>0.16300000000000001</v>
      </c>
      <c r="AF204" s="5">
        <v>0.187</v>
      </c>
      <c r="AG204" s="5">
        <v>0.26200000000000001</v>
      </c>
      <c r="AH204" s="29" t="s">
        <v>369</v>
      </c>
      <c r="AI204" s="27" t="str">
        <f t="shared" si="98"/>
        <v/>
      </c>
      <c r="AJ204" s="36" t="str">
        <f t="shared" si="97"/>
        <v/>
      </c>
    </row>
    <row r="205" spans="1:37" x14ac:dyDescent="0.35">
      <c r="A205" s="4" t="s">
        <v>200</v>
      </c>
      <c r="B205" s="9" t="s">
        <v>201</v>
      </c>
      <c r="C205" s="9" t="s">
        <v>111</v>
      </c>
      <c r="D205" s="9" t="s">
        <v>112</v>
      </c>
      <c r="E205" s="5">
        <v>8.8999999999999996E-2</v>
      </c>
      <c r="F205" s="5">
        <v>9.7000000000000003E-2</v>
      </c>
      <c r="G205" s="5">
        <v>0.106</v>
      </c>
      <c r="H205" s="5">
        <v>0.115</v>
      </c>
      <c r="I205" s="5">
        <v>0.11</v>
      </c>
      <c r="J205" s="5">
        <v>0.125</v>
      </c>
      <c r="K205" s="5">
        <v>0.122</v>
      </c>
      <c r="L205" s="5">
        <v>0.151</v>
      </c>
      <c r="M205" s="5">
        <v>0.17199999999999999</v>
      </c>
      <c r="N205" s="5">
        <v>0.186</v>
      </c>
      <c r="O205" s="5">
        <v>0.189</v>
      </c>
      <c r="P205" s="5">
        <v>0.20300000000000001</v>
      </c>
      <c r="Q205" s="5">
        <v>0.20499999999999999</v>
      </c>
      <c r="R205" s="5">
        <v>0.21199999999999999</v>
      </c>
      <c r="S205" s="5">
        <v>0.22600000000000001</v>
      </c>
      <c r="T205" s="5">
        <v>0.26100000000000001</v>
      </c>
      <c r="U205" s="5">
        <v>0.30399999999999999</v>
      </c>
      <c r="V205" s="5">
        <v>0.316</v>
      </c>
      <c r="W205" s="5">
        <v>0.32300000000000001</v>
      </c>
      <c r="X205" s="5">
        <v>0.32100000000000001</v>
      </c>
      <c r="Y205" s="5">
        <v>0.308</v>
      </c>
      <c r="Z205" s="5">
        <v>0.29699999999999999</v>
      </c>
      <c r="AA205" s="5">
        <v>0.32300000000000001</v>
      </c>
      <c r="AB205" s="5">
        <v>0.33800000000000002</v>
      </c>
      <c r="AC205" s="5">
        <v>0.35</v>
      </c>
      <c r="AD205" s="5">
        <v>0.34300000000000003</v>
      </c>
      <c r="AE205" s="5">
        <v>0.36699999999999999</v>
      </c>
      <c r="AF205" s="5">
        <v>0.39800000000000002</v>
      </c>
      <c r="AG205" s="5">
        <v>0.38200000000000001</v>
      </c>
      <c r="AH205" s="29" t="s">
        <v>369</v>
      </c>
      <c r="AI205" s="27" t="str">
        <f t="shared" si="98"/>
        <v/>
      </c>
      <c r="AJ205" s="36" t="str">
        <f t="shared" si="97"/>
        <v/>
      </c>
    </row>
    <row r="206" spans="1:37" x14ac:dyDescent="0.35">
      <c r="A206" s="4" t="s">
        <v>200</v>
      </c>
      <c r="B206" s="9" t="s">
        <v>201</v>
      </c>
      <c r="C206" s="9" t="s">
        <v>113</v>
      </c>
      <c r="D206" s="9" t="s">
        <v>114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1E-3</v>
      </c>
      <c r="K206" s="5">
        <v>1E-3</v>
      </c>
      <c r="L206" s="5">
        <v>1E-3</v>
      </c>
      <c r="M206" s="5">
        <v>1E-3</v>
      </c>
      <c r="N206" s="5">
        <v>1E-3</v>
      </c>
      <c r="O206" s="5">
        <v>1E-3</v>
      </c>
      <c r="P206" s="5">
        <v>1E-3</v>
      </c>
      <c r="Q206" s="5">
        <v>1E-3</v>
      </c>
      <c r="R206" s="5">
        <v>1E-3</v>
      </c>
      <c r="S206" s="5">
        <v>1E-3</v>
      </c>
      <c r="T206" s="5">
        <v>0</v>
      </c>
      <c r="U206" s="5">
        <v>0</v>
      </c>
      <c r="V206" s="5">
        <v>0</v>
      </c>
      <c r="W206" s="5">
        <v>0</v>
      </c>
      <c r="X206" s="5">
        <v>1E-3</v>
      </c>
      <c r="Y206" s="5">
        <v>3.0000000000000001E-3</v>
      </c>
      <c r="Z206" s="5">
        <v>8.9999999999999993E-3</v>
      </c>
      <c r="AA206" s="5">
        <v>1.0999999999999999E-2</v>
      </c>
      <c r="AB206" s="5">
        <v>1.9E-2</v>
      </c>
      <c r="AC206" s="5">
        <v>2.4E-2</v>
      </c>
      <c r="AD206" s="5">
        <v>2.5999999999999999E-2</v>
      </c>
      <c r="AE206" s="5">
        <v>0.04</v>
      </c>
      <c r="AF206" s="5">
        <v>7.2999999999999995E-2</v>
      </c>
      <c r="AG206" s="5">
        <v>0.11899999999999999</v>
      </c>
      <c r="AH206" s="29" t="s">
        <v>369</v>
      </c>
      <c r="AI206" s="27" t="str">
        <f t="shared" si="98"/>
        <v/>
      </c>
      <c r="AJ206" s="36" t="str">
        <f t="shared" si="97"/>
        <v/>
      </c>
    </row>
    <row r="207" spans="1:37" x14ac:dyDescent="0.35">
      <c r="A207" s="4" t="s">
        <v>200</v>
      </c>
      <c r="B207" s="9" t="s">
        <v>201</v>
      </c>
      <c r="C207" s="9" t="s">
        <v>115</v>
      </c>
      <c r="D207" s="9" t="s">
        <v>116</v>
      </c>
      <c r="E207" s="5">
        <v>3.2000000000000001E-2</v>
      </c>
      <c r="F207" s="5">
        <v>3.2000000000000001E-2</v>
      </c>
      <c r="G207" s="5">
        <v>3.1E-2</v>
      </c>
      <c r="H207" s="5">
        <v>3.1E-2</v>
      </c>
      <c r="I207" s="5">
        <v>3.1E-2</v>
      </c>
      <c r="J207" s="5">
        <v>0.03</v>
      </c>
      <c r="K207" s="5">
        <v>3.1E-2</v>
      </c>
      <c r="L207" s="5">
        <v>3.1E-2</v>
      </c>
      <c r="M207" s="5">
        <v>6.0999999999999999E-2</v>
      </c>
      <c r="N207" s="5">
        <v>6.2E-2</v>
      </c>
      <c r="O207" s="5">
        <v>5.8999999999999997E-2</v>
      </c>
      <c r="P207" s="5">
        <v>6.0999999999999999E-2</v>
      </c>
      <c r="Q207" s="5">
        <v>6.0999999999999999E-2</v>
      </c>
      <c r="R207" s="5">
        <v>0.06</v>
      </c>
      <c r="S207" s="5">
        <v>0.06</v>
      </c>
      <c r="T207" s="5">
        <v>6.0999999999999999E-2</v>
      </c>
      <c r="U207" s="5">
        <v>6.4000000000000001E-2</v>
      </c>
      <c r="V207" s="5">
        <v>6.3E-2</v>
      </c>
      <c r="W207" s="5">
        <v>7.0999999999999994E-2</v>
      </c>
      <c r="X207" s="5">
        <v>6.2E-2</v>
      </c>
      <c r="Y207" s="5">
        <v>6.4000000000000001E-2</v>
      </c>
      <c r="Z207" s="5">
        <v>6.0999999999999999E-2</v>
      </c>
      <c r="AA207" s="5">
        <v>7.0999999999999994E-2</v>
      </c>
      <c r="AB207" s="5">
        <v>7.9000000000000001E-2</v>
      </c>
      <c r="AC207" s="5">
        <v>8.1000000000000003E-2</v>
      </c>
      <c r="AD207" s="5">
        <v>7.4999999999999997E-2</v>
      </c>
      <c r="AE207" s="5">
        <v>8.7999999999999995E-2</v>
      </c>
      <c r="AF207" s="5">
        <v>9.0999999999999998E-2</v>
      </c>
      <c r="AG207" s="5">
        <v>7.0000000000000007E-2</v>
      </c>
      <c r="AH207" s="29" t="s">
        <v>369</v>
      </c>
      <c r="AI207" s="27" t="str">
        <f t="shared" si="98"/>
        <v/>
      </c>
      <c r="AJ207" s="36" t="str">
        <f t="shared" si="97"/>
        <v/>
      </c>
    </row>
    <row r="208" spans="1:37" x14ac:dyDescent="0.35">
      <c r="A208" s="4" t="s">
        <v>200</v>
      </c>
      <c r="B208" s="9" t="s">
        <v>201</v>
      </c>
      <c r="C208" s="9" t="s">
        <v>117</v>
      </c>
      <c r="D208" s="9" t="s">
        <v>118</v>
      </c>
      <c r="E208" s="5">
        <v>1.7649999999999999</v>
      </c>
      <c r="F208" s="5">
        <v>1.944</v>
      </c>
      <c r="G208" s="5">
        <v>2.1179999999999999</v>
      </c>
      <c r="H208" s="5">
        <v>1.8129999999999999</v>
      </c>
      <c r="I208" s="5">
        <v>2.1930000000000001</v>
      </c>
      <c r="J208" s="5">
        <v>2.657</v>
      </c>
      <c r="K208" s="5">
        <v>2.722</v>
      </c>
      <c r="L208" s="5">
        <v>3.024</v>
      </c>
      <c r="M208" s="5">
        <v>3.26</v>
      </c>
      <c r="N208" s="5">
        <v>3.4529999999999998</v>
      </c>
      <c r="O208" s="5">
        <v>3.286</v>
      </c>
      <c r="P208" s="5">
        <v>3.6080000000000001</v>
      </c>
      <c r="Q208" s="5">
        <v>3.645</v>
      </c>
      <c r="R208" s="5">
        <v>3.7170000000000001</v>
      </c>
      <c r="S208" s="5">
        <v>3.8740000000000001</v>
      </c>
      <c r="T208" s="5">
        <v>4.1449999999999996</v>
      </c>
      <c r="U208" s="5">
        <v>4.6120000000000001</v>
      </c>
      <c r="V208" s="5">
        <v>4.7240000000000002</v>
      </c>
      <c r="W208" s="5">
        <v>4.8120000000000003</v>
      </c>
      <c r="X208" s="5">
        <v>4.6399999999999997</v>
      </c>
      <c r="Y208" s="5">
        <v>4.5549999999999997</v>
      </c>
      <c r="Z208" s="5">
        <v>4.4930000000000003</v>
      </c>
      <c r="AA208" s="5">
        <v>4.6470000000000002</v>
      </c>
      <c r="AB208" s="5">
        <v>4.8620000000000001</v>
      </c>
      <c r="AC208" s="5">
        <v>5.03</v>
      </c>
      <c r="AD208" s="5">
        <v>4.8550000000000004</v>
      </c>
      <c r="AE208" s="5">
        <v>5.3140000000000001</v>
      </c>
      <c r="AF208" s="5">
        <v>5.907</v>
      </c>
      <c r="AG208" s="5">
        <v>6.6180000000000003</v>
      </c>
      <c r="AH208" s="35"/>
      <c r="AI208" s="24">
        <f>SUM(AI209:AI214)</f>
        <v>1.1560000000000001</v>
      </c>
      <c r="AJ208" s="25">
        <f>SUM(AJ209:AJ214)</f>
        <v>0.38533333333333336</v>
      </c>
    </row>
    <row r="209" spans="1:38" x14ac:dyDescent="0.35">
      <c r="A209" s="4" t="s">
        <v>200</v>
      </c>
      <c r="B209" s="9" t="s">
        <v>201</v>
      </c>
      <c r="C209" s="9" t="s">
        <v>119</v>
      </c>
      <c r="D209" s="9" t="s">
        <v>120</v>
      </c>
      <c r="E209" s="5">
        <v>0.187</v>
      </c>
      <c r="F209" s="5">
        <v>0.20499999999999999</v>
      </c>
      <c r="G209" s="5">
        <v>0.222</v>
      </c>
      <c r="H209" s="5">
        <v>0.192</v>
      </c>
      <c r="I209" s="5">
        <v>0.23100000000000001</v>
      </c>
      <c r="J209" s="5">
        <v>0.27800000000000002</v>
      </c>
      <c r="K209" s="5">
        <v>0.28499999999999998</v>
      </c>
      <c r="L209" s="5">
        <v>0.317</v>
      </c>
      <c r="M209" s="5">
        <v>0.34100000000000003</v>
      </c>
      <c r="N209" s="5">
        <v>0.36099999999999999</v>
      </c>
      <c r="O209" s="5">
        <v>0.34300000000000003</v>
      </c>
      <c r="P209" s="5">
        <v>0.377</v>
      </c>
      <c r="Q209" s="5">
        <v>0.38200000000000001</v>
      </c>
      <c r="R209" s="5">
        <v>0.38800000000000001</v>
      </c>
      <c r="S209" s="5">
        <v>0.40500000000000003</v>
      </c>
      <c r="T209" s="5">
        <v>0.40600000000000003</v>
      </c>
      <c r="U209" s="5">
        <v>0.44600000000000001</v>
      </c>
      <c r="V209" s="5">
        <v>0.42899999999999999</v>
      </c>
      <c r="W209" s="5">
        <v>0.45400000000000001</v>
      </c>
      <c r="X209" s="5">
        <v>0.43</v>
      </c>
      <c r="Y209" s="5">
        <v>0.38900000000000001</v>
      </c>
      <c r="Z209" s="5">
        <v>0.378</v>
      </c>
      <c r="AA209" s="5">
        <v>0.41</v>
      </c>
      <c r="AB209" s="5">
        <v>0.45300000000000001</v>
      </c>
      <c r="AC209" s="5">
        <v>0.46300000000000002</v>
      </c>
      <c r="AD209" s="5">
        <v>0.43099999999999999</v>
      </c>
      <c r="AE209" s="5">
        <v>0.47599999999999998</v>
      </c>
      <c r="AF209" s="5">
        <v>0.60099999999999998</v>
      </c>
      <c r="AG209" s="5">
        <v>0.91100000000000003</v>
      </c>
      <c r="AH209" s="29"/>
      <c r="AI209" s="27">
        <f t="shared" ref="AI209:AI214" si="99">IF(AH209="X","",AG209)</f>
        <v>0.91100000000000003</v>
      </c>
      <c r="AJ209" s="36">
        <f>AI209/3</f>
        <v>0.3036666666666667</v>
      </c>
      <c r="AK209" s="21" t="s">
        <v>375</v>
      </c>
    </row>
    <row r="210" spans="1:38" x14ac:dyDescent="0.35">
      <c r="A210" s="4" t="s">
        <v>200</v>
      </c>
      <c r="B210" s="9" t="s">
        <v>201</v>
      </c>
      <c r="C210" s="9" t="s">
        <v>121</v>
      </c>
      <c r="D210" s="9" t="s">
        <v>122</v>
      </c>
      <c r="E210" s="5">
        <v>1.034</v>
      </c>
      <c r="F210" s="5">
        <v>1.1399999999999999</v>
      </c>
      <c r="G210" s="5">
        <v>1.24</v>
      </c>
      <c r="H210" s="5">
        <v>1.0620000000000001</v>
      </c>
      <c r="I210" s="5">
        <v>1.2829999999999999</v>
      </c>
      <c r="J210" s="5">
        <v>1.5529999999999999</v>
      </c>
      <c r="K210" s="5">
        <v>1.5920000000000001</v>
      </c>
      <c r="L210" s="5">
        <v>1.768</v>
      </c>
      <c r="M210" s="5">
        <v>1.905</v>
      </c>
      <c r="N210" s="5">
        <v>2.0179999999999998</v>
      </c>
      <c r="O210" s="5">
        <v>1.9219999999999999</v>
      </c>
      <c r="P210" s="5">
        <v>2.11</v>
      </c>
      <c r="Q210" s="5">
        <v>2.1320000000000001</v>
      </c>
      <c r="R210" s="5">
        <v>2.1739999999999999</v>
      </c>
      <c r="S210" s="5">
        <v>2.2650000000000001</v>
      </c>
      <c r="T210" s="5">
        <v>2.4820000000000002</v>
      </c>
      <c r="U210" s="5">
        <v>2.8130000000000002</v>
      </c>
      <c r="V210" s="5">
        <v>2.855</v>
      </c>
      <c r="W210" s="5">
        <v>2.8980000000000001</v>
      </c>
      <c r="X210" s="5">
        <v>2.6749999999999998</v>
      </c>
      <c r="Y210" s="5">
        <v>2.601</v>
      </c>
      <c r="Z210" s="5">
        <v>2.5960000000000001</v>
      </c>
      <c r="AA210" s="5">
        <v>2.6760000000000002</v>
      </c>
      <c r="AB210" s="5">
        <v>2.7839999999999998</v>
      </c>
      <c r="AC210" s="5">
        <v>2.92</v>
      </c>
      <c r="AD210" s="5">
        <v>2.758</v>
      </c>
      <c r="AE210" s="5">
        <v>3.105</v>
      </c>
      <c r="AF210" s="5">
        <v>3.395</v>
      </c>
      <c r="AG210" s="5">
        <v>3.66</v>
      </c>
      <c r="AH210" s="29" t="s">
        <v>369</v>
      </c>
      <c r="AI210" s="27" t="str">
        <f t="shared" si="99"/>
        <v/>
      </c>
      <c r="AJ210" s="36" t="str">
        <f t="shared" si="97"/>
        <v/>
      </c>
      <c r="AK210" s="21"/>
    </row>
    <row r="211" spans="1:38" x14ac:dyDescent="0.35">
      <c r="A211" s="4" t="s">
        <v>200</v>
      </c>
      <c r="B211" s="9" t="s">
        <v>201</v>
      </c>
      <c r="C211" s="9" t="s">
        <v>123</v>
      </c>
      <c r="D211" s="9" t="s">
        <v>124</v>
      </c>
      <c r="E211" s="5">
        <v>0.23</v>
      </c>
      <c r="F211" s="5">
        <v>0.253</v>
      </c>
      <c r="G211" s="5">
        <v>0.27700000000000002</v>
      </c>
      <c r="H211" s="5">
        <v>0.23599999999999999</v>
      </c>
      <c r="I211" s="5">
        <v>0.28699999999999998</v>
      </c>
      <c r="J211" s="5">
        <v>0.34799999999999998</v>
      </c>
      <c r="K211" s="5">
        <v>0.35599999999999998</v>
      </c>
      <c r="L211" s="5">
        <v>0.39600000000000002</v>
      </c>
      <c r="M211" s="5">
        <v>0.42799999999999999</v>
      </c>
      <c r="N211" s="5">
        <v>0.45200000000000001</v>
      </c>
      <c r="O211" s="5">
        <v>0.43099999999999999</v>
      </c>
      <c r="P211" s="5">
        <v>0.47299999999999998</v>
      </c>
      <c r="Q211" s="5">
        <v>0.47699999999999998</v>
      </c>
      <c r="R211" s="5">
        <v>0.48699999999999999</v>
      </c>
      <c r="S211" s="5">
        <v>0.50800000000000001</v>
      </c>
      <c r="T211" s="5">
        <v>0.53300000000000003</v>
      </c>
      <c r="U211" s="5">
        <v>0.56000000000000005</v>
      </c>
      <c r="V211" s="5">
        <v>0.61599999999999999</v>
      </c>
      <c r="W211" s="5">
        <v>0.624</v>
      </c>
      <c r="X211" s="5">
        <v>0.67200000000000004</v>
      </c>
      <c r="Y211" s="5">
        <v>0.68500000000000005</v>
      </c>
      <c r="Z211" s="5">
        <v>0.64600000000000002</v>
      </c>
      <c r="AA211" s="5">
        <v>0.67200000000000004</v>
      </c>
      <c r="AB211" s="5">
        <v>0.71699999999999997</v>
      </c>
      <c r="AC211" s="5">
        <v>0.73399999999999999</v>
      </c>
      <c r="AD211" s="5">
        <v>0.749</v>
      </c>
      <c r="AE211" s="5">
        <v>0.79</v>
      </c>
      <c r="AF211" s="5">
        <v>0.85199999999999998</v>
      </c>
      <c r="AG211" s="5">
        <v>0.878</v>
      </c>
      <c r="AH211" s="29" t="s">
        <v>369</v>
      </c>
      <c r="AI211" s="27" t="str">
        <f t="shared" si="99"/>
        <v/>
      </c>
      <c r="AJ211" s="36" t="str">
        <f t="shared" si="97"/>
        <v/>
      </c>
      <c r="AK211" s="21"/>
    </row>
    <row r="212" spans="1:38" x14ac:dyDescent="0.35">
      <c r="A212" s="4" t="s">
        <v>200</v>
      </c>
      <c r="B212" s="9" t="s">
        <v>201</v>
      </c>
      <c r="C212" s="9" t="s">
        <v>125</v>
      </c>
      <c r="D212" s="9" t="s">
        <v>126</v>
      </c>
      <c r="E212" s="5">
        <v>0.30299999999999999</v>
      </c>
      <c r="F212" s="5">
        <v>0.33400000000000002</v>
      </c>
      <c r="G212" s="5">
        <v>0.36499999999999999</v>
      </c>
      <c r="H212" s="5">
        <v>0.311</v>
      </c>
      <c r="I212" s="5">
        <v>0.377</v>
      </c>
      <c r="J212" s="5">
        <v>0.45900000000000002</v>
      </c>
      <c r="K212" s="5">
        <v>0.47</v>
      </c>
      <c r="L212" s="5">
        <v>0.52200000000000002</v>
      </c>
      <c r="M212" s="5">
        <v>0.56399999999999995</v>
      </c>
      <c r="N212" s="5">
        <v>0.59699999999999998</v>
      </c>
      <c r="O212" s="5">
        <v>0.56799999999999995</v>
      </c>
      <c r="P212" s="5">
        <v>0.624</v>
      </c>
      <c r="Q212" s="5">
        <v>0.63100000000000001</v>
      </c>
      <c r="R212" s="5">
        <v>0.64300000000000002</v>
      </c>
      <c r="S212" s="5">
        <v>0.67100000000000004</v>
      </c>
      <c r="T212" s="5">
        <v>0.7</v>
      </c>
      <c r="U212" s="5">
        <v>0.76500000000000001</v>
      </c>
      <c r="V212" s="5">
        <v>0.79400000000000004</v>
      </c>
      <c r="W212" s="5">
        <v>0.80400000000000005</v>
      </c>
      <c r="X212" s="5">
        <v>0.83099999999999996</v>
      </c>
      <c r="Y212" s="5">
        <v>0.84799999999999998</v>
      </c>
      <c r="Z212" s="5">
        <v>0.81499999999999995</v>
      </c>
      <c r="AA212" s="5">
        <v>0.82499999999999996</v>
      </c>
      <c r="AB212" s="5">
        <v>0.83</v>
      </c>
      <c r="AC212" s="5">
        <v>0.83199999999999996</v>
      </c>
      <c r="AD212" s="5">
        <v>0.82399999999999995</v>
      </c>
      <c r="AE212" s="5">
        <v>0.83899999999999997</v>
      </c>
      <c r="AF212" s="5">
        <v>0.91100000000000003</v>
      </c>
      <c r="AG212" s="5">
        <v>0.92400000000000004</v>
      </c>
      <c r="AH212" s="29" t="s">
        <v>369</v>
      </c>
      <c r="AI212" s="27" t="str">
        <f t="shared" si="99"/>
        <v/>
      </c>
      <c r="AJ212" s="36" t="str">
        <f t="shared" si="97"/>
        <v/>
      </c>
      <c r="AK212" s="21"/>
    </row>
    <row r="213" spans="1:38" x14ac:dyDescent="0.35">
      <c r="A213" s="4" t="s">
        <v>200</v>
      </c>
      <c r="B213" s="9" t="s">
        <v>201</v>
      </c>
      <c r="C213" s="9" t="s">
        <v>127</v>
      </c>
      <c r="D213" s="9" t="s">
        <v>128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H213" s="29"/>
      <c r="AI213" s="27">
        <f t="shared" si="99"/>
        <v>0</v>
      </c>
      <c r="AJ213" s="36">
        <f t="shared" si="97"/>
        <v>0</v>
      </c>
      <c r="AK213" s="21"/>
    </row>
    <row r="214" spans="1:38" x14ac:dyDescent="0.35">
      <c r="A214" s="4" t="s">
        <v>200</v>
      </c>
      <c r="B214" s="9" t="s">
        <v>201</v>
      </c>
      <c r="C214" s="9" t="s">
        <v>129</v>
      </c>
      <c r="D214" s="9" t="s">
        <v>130</v>
      </c>
      <c r="E214" s="5">
        <v>1.0999999999999999E-2</v>
      </c>
      <c r="F214" s="5">
        <v>1.2999999999999999E-2</v>
      </c>
      <c r="G214" s="5">
        <v>1.4E-2</v>
      </c>
      <c r="H214" s="5">
        <v>1.2E-2</v>
      </c>
      <c r="I214" s="5">
        <v>1.4999999999999999E-2</v>
      </c>
      <c r="J214" s="5">
        <v>1.7999999999999999E-2</v>
      </c>
      <c r="K214" s="5">
        <v>0.02</v>
      </c>
      <c r="L214" s="5">
        <v>2.1000000000000001E-2</v>
      </c>
      <c r="M214" s="5">
        <v>2.1999999999999999E-2</v>
      </c>
      <c r="N214" s="5">
        <v>2.3E-2</v>
      </c>
      <c r="O214" s="5">
        <v>2.1999999999999999E-2</v>
      </c>
      <c r="P214" s="5">
        <v>2.4E-2</v>
      </c>
      <c r="Q214" s="5">
        <v>2.4E-2</v>
      </c>
      <c r="R214" s="5">
        <v>2.5000000000000001E-2</v>
      </c>
      <c r="S214" s="5">
        <v>2.5999999999999999E-2</v>
      </c>
      <c r="T214" s="5">
        <v>2.4E-2</v>
      </c>
      <c r="U214" s="5">
        <v>2.8000000000000001E-2</v>
      </c>
      <c r="V214" s="5">
        <v>3.1E-2</v>
      </c>
      <c r="W214" s="5">
        <v>3.2000000000000001E-2</v>
      </c>
      <c r="X214" s="5">
        <v>3.2000000000000001E-2</v>
      </c>
      <c r="Y214" s="5">
        <v>3.3000000000000002E-2</v>
      </c>
      <c r="Z214" s="5">
        <v>5.8999999999999997E-2</v>
      </c>
      <c r="AA214" s="5">
        <v>6.4000000000000001E-2</v>
      </c>
      <c r="AB214" s="5">
        <v>7.8E-2</v>
      </c>
      <c r="AC214" s="5">
        <v>8.1000000000000003E-2</v>
      </c>
      <c r="AD214" s="5">
        <v>9.2999999999999999E-2</v>
      </c>
      <c r="AE214" s="5">
        <v>0.104</v>
      </c>
      <c r="AF214" s="5">
        <v>0.14799999999999999</v>
      </c>
      <c r="AG214" s="5">
        <v>0.245</v>
      </c>
      <c r="AH214" s="29"/>
      <c r="AI214" s="27">
        <f t="shared" si="99"/>
        <v>0.245</v>
      </c>
      <c r="AJ214" s="36">
        <f>AI214/3</f>
        <v>8.1666666666666665E-2</v>
      </c>
      <c r="AK214" s="21" t="s">
        <v>375</v>
      </c>
    </row>
    <row r="215" spans="1:38" x14ac:dyDescent="0.35">
      <c r="A215" s="4" t="s">
        <v>200</v>
      </c>
      <c r="B215" s="9" t="s">
        <v>201</v>
      </c>
      <c r="C215" s="9" t="s">
        <v>131</v>
      </c>
      <c r="D215" s="9" t="s">
        <v>132</v>
      </c>
      <c r="E215" s="5">
        <v>0.14799999999999999</v>
      </c>
      <c r="F215" s="5">
        <v>0.157</v>
      </c>
      <c r="G215" s="5">
        <v>0.16800000000000001</v>
      </c>
      <c r="H215" s="5">
        <v>0.17</v>
      </c>
      <c r="I215" s="5">
        <v>0.17499999999999999</v>
      </c>
      <c r="J215" s="5">
        <v>0.19500000000000001</v>
      </c>
      <c r="K215" s="5">
        <v>0.184</v>
      </c>
      <c r="L215" s="5">
        <v>0.20799999999999999</v>
      </c>
      <c r="M215" s="5">
        <v>0.219</v>
      </c>
      <c r="N215" s="5">
        <v>0.23100000000000001</v>
      </c>
      <c r="O215" s="5">
        <v>0.23799999999999999</v>
      </c>
      <c r="P215" s="5">
        <v>0.253</v>
      </c>
      <c r="Q215" s="5">
        <v>0.25600000000000001</v>
      </c>
      <c r="R215" s="5">
        <v>0.252</v>
      </c>
      <c r="S215" s="5">
        <v>0.25600000000000001</v>
      </c>
      <c r="T215" s="5">
        <v>0.25900000000000001</v>
      </c>
      <c r="U215" s="5">
        <v>0.26900000000000002</v>
      </c>
      <c r="V215" s="5">
        <v>0.25600000000000001</v>
      </c>
      <c r="W215" s="5">
        <v>0.255</v>
      </c>
      <c r="X215" s="5">
        <v>0.23899999999999999</v>
      </c>
      <c r="Y215" s="5">
        <v>0.22700000000000001</v>
      </c>
      <c r="Z215" s="5">
        <v>0.223</v>
      </c>
      <c r="AA215" s="5">
        <v>0.22700000000000001</v>
      </c>
      <c r="AB215" s="5">
        <v>0.23400000000000001</v>
      </c>
      <c r="AC215" s="5">
        <v>0.24099999999999999</v>
      </c>
      <c r="AD215" s="5">
        <v>0.57299999999999995</v>
      </c>
      <c r="AE215" s="5">
        <v>0.32300000000000001</v>
      </c>
      <c r="AF215" s="5">
        <v>0.28899999999999998</v>
      </c>
      <c r="AG215" s="5">
        <v>0.311</v>
      </c>
      <c r="AH215" s="35" t="s">
        <v>369</v>
      </c>
      <c r="AI215" s="24">
        <f>SUM(AI216:AI221)</f>
        <v>0</v>
      </c>
      <c r="AJ215" s="25">
        <f>SUM(AJ216:AJ221)</f>
        <v>0</v>
      </c>
      <c r="AK215" s="21"/>
      <c r="AL215" s="21"/>
    </row>
    <row r="216" spans="1:38" x14ac:dyDescent="0.35">
      <c r="A216" s="4" t="s">
        <v>200</v>
      </c>
      <c r="B216" s="9" t="s">
        <v>201</v>
      </c>
      <c r="C216" s="9" t="s">
        <v>133</v>
      </c>
      <c r="D216" s="9" t="s">
        <v>134</v>
      </c>
      <c r="E216" s="5">
        <v>8.0000000000000002E-3</v>
      </c>
      <c r="F216" s="5">
        <v>8.9999999999999993E-3</v>
      </c>
      <c r="G216" s="5">
        <v>0.01</v>
      </c>
      <c r="H216" s="5">
        <v>0.01</v>
      </c>
      <c r="I216" s="5">
        <v>0.01</v>
      </c>
      <c r="J216" s="5">
        <v>1.0999999999999999E-2</v>
      </c>
      <c r="K216" s="5">
        <v>1.0999999999999999E-2</v>
      </c>
      <c r="L216" s="5">
        <v>1.2E-2</v>
      </c>
      <c r="M216" s="5">
        <v>1.2999999999999999E-2</v>
      </c>
      <c r="N216" s="5">
        <v>1.2999999999999999E-2</v>
      </c>
      <c r="O216" s="5">
        <v>1.2999999999999999E-2</v>
      </c>
      <c r="P216" s="5">
        <v>1.4999999999999999E-2</v>
      </c>
      <c r="Q216" s="5">
        <v>1.4999999999999999E-2</v>
      </c>
      <c r="R216" s="5">
        <v>1.4999999999999999E-2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H216" s="29" t="s">
        <v>369</v>
      </c>
      <c r="AI216" s="27" t="str">
        <f t="shared" ref="AI216:AI221" si="100">IF(AH216="X","",AG216)</f>
        <v/>
      </c>
      <c r="AJ216" s="36" t="str">
        <f t="shared" si="97"/>
        <v/>
      </c>
      <c r="AK216" s="21"/>
      <c r="AL216" s="21"/>
    </row>
    <row r="217" spans="1:38" x14ac:dyDescent="0.35">
      <c r="A217" s="4" t="s">
        <v>200</v>
      </c>
      <c r="B217" s="9" t="s">
        <v>201</v>
      </c>
      <c r="C217" s="9" t="s">
        <v>135</v>
      </c>
      <c r="D217" s="9" t="s">
        <v>136</v>
      </c>
      <c r="AH217" s="29" t="s">
        <v>369</v>
      </c>
      <c r="AI217" s="27" t="str">
        <f t="shared" si="100"/>
        <v/>
      </c>
      <c r="AJ217" s="36" t="str">
        <f t="shared" si="97"/>
        <v/>
      </c>
      <c r="AK217" s="21"/>
      <c r="AL217" s="21"/>
    </row>
    <row r="218" spans="1:38" x14ac:dyDescent="0.35">
      <c r="A218" s="4" t="s">
        <v>200</v>
      </c>
      <c r="B218" s="9" t="s">
        <v>201</v>
      </c>
      <c r="C218" s="9" t="s">
        <v>137</v>
      </c>
      <c r="D218" s="9" t="s">
        <v>138</v>
      </c>
      <c r="AH218" s="29" t="s">
        <v>369</v>
      </c>
      <c r="AI218" s="27" t="str">
        <f t="shared" si="100"/>
        <v/>
      </c>
      <c r="AJ218" s="36" t="str">
        <f t="shared" si="97"/>
        <v/>
      </c>
      <c r="AK218" s="21"/>
      <c r="AL218" s="21"/>
    </row>
    <row r="219" spans="1:38" x14ac:dyDescent="0.35">
      <c r="A219" s="4" t="s">
        <v>200</v>
      </c>
      <c r="B219" s="9" t="s">
        <v>201</v>
      </c>
      <c r="C219" s="9" t="s">
        <v>139</v>
      </c>
      <c r="D219" s="9" t="s">
        <v>140</v>
      </c>
      <c r="E219" s="5">
        <v>0.108</v>
      </c>
      <c r="F219" s="5">
        <v>0.115</v>
      </c>
      <c r="G219" s="5">
        <v>0.123</v>
      </c>
      <c r="H219" s="5">
        <v>0.124</v>
      </c>
      <c r="I219" s="5">
        <v>0.128</v>
      </c>
      <c r="J219" s="5">
        <v>0.14299999999999999</v>
      </c>
      <c r="K219" s="5">
        <v>0.13500000000000001</v>
      </c>
      <c r="L219" s="5">
        <v>0.152</v>
      </c>
      <c r="M219" s="5">
        <v>0.161</v>
      </c>
      <c r="N219" s="5">
        <v>0.16900000000000001</v>
      </c>
      <c r="O219" s="5">
        <v>0.17399999999999999</v>
      </c>
      <c r="P219" s="5">
        <v>0.185</v>
      </c>
      <c r="Q219" s="5">
        <v>0.187</v>
      </c>
      <c r="R219" s="5">
        <v>0.185</v>
      </c>
      <c r="S219" s="5">
        <v>0.19700000000000001</v>
      </c>
      <c r="T219" s="5">
        <v>0.20399999999999999</v>
      </c>
      <c r="U219" s="5">
        <v>0.214</v>
      </c>
      <c r="V219" s="5">
        <v>0.20200000000000001</v>
      </c>
      <c r="W219" s="5">
        <v>0.2</v>
      </c>
      <c r="X219" s="5">
        <v>0.185</v>
      </c>
      <c r="Y219" s="5">
        <v>0.17799999999999999</v>
      </c>
      <c r="Z219" s="5">
        <v>0.17499999999999999</v>
      </c>
      <c r="AA219" s="5">
        <v>0.18</v>
      </c>
      <c r="AB219" s="5">
        <v>0.187</v>
      </c>
      <c r="AC219" s="5">
        <v>0.191</v>
      </c>
      <c r="AD219" s="5">
        <v>0.246</v>
      </c>
      <c r="AE219" s="5">
        <v>0.22600000000000001</v>
      </c>
      <c r="AF219" s="5">
        <v>0.222</v>
      </c>
      <c r="AG219" s="5">
        <v>0.23699999999999999</v>
      </c>
      <c r="AH219" s="29" t="s">
        <v>369</v>
      </c>
      <c r="AI219" s="27" t="str">
        <f t="shared" si="100"/>
        <v/>
      </c>
      <c r="AJ219" s="36" t="str">
        <f t="shared" si="97"/>
        <v/>
      </c>
      <c r="AK219" s="21"/>
      <c r="AL219" s="21"/>
    </row>
    <row r="220" spans="1:38" x14ac:dyDescent="0.35">
      <c r="A220" s="4" t="s">
        <v>200</v>
      </c>
      <c r="B220" s="9" t="s">
        <v>201</v>
      </c>
      <c r="C220" s="9" t="s">
        <v>141</v>
      </c>
      <c r="D220" s="9" t="s">
        <v>142</v>
      </c>
      <c r="AH220" s="29" t="s">
        <v>369</v>
      </c>
      <c r="AI220" s="27" t="str">
        <f t="shared" si="100"/>
        <v/>
      </c>
      <c r="AJ220" s="36" t="str">
        <f t="shared" si="97"/>
        <v/>
      </c>
      <c r="AK220" s="21"/>
      <c r="AL220" s="21"/>
    </row>
    <row r="221" spans="1:38" x14ac:dyDescent="0.35">
      <c r="A221" s="4" t="s">
        <v>200</v>
      </c>
      <c r="B221" s="9" t="s">
        <v>201</v>
      </c>
      <c r="C221" s="9" t="s">
        <v>143</v>
      </c>
      <c r="D221" s="9" t="s">
        <v>144</v>
      </c>
      <c r="E221" s="5">
        <v>3.2000000000000001E-2</v>
      </c>
      <c r="F221" s="5">
        <v>3.3000000000000002E-2</v>
      </c>
      <c r="G221" s="5">
        <v>3.5000000000000003E-2</v>
      </c>
      <c r="H221" s="5">
        <v>3.5999999999999997E-2</v>
      </c>
      <c r="I221" s="5">
        <v>3.6999999999999998E-2</v>
      </c>
      <c r="J221" s="5">
        <v>4.1000000000000002E-2</v>
      </c>
      <c r="K221" s="5">
        <v>3.9E-2</v>
      </c>
      <c r="L221" s="5">
        <v>4.4999999999999998E-2</v>
      </c>
      <c r="M221" s="5">
        <v>4.5999999999999999E-2</v>
      </c>
      <c r="N221" s="5">
        <v>0.05</v>
      </c>
      <c r="O221" s="5">
        <v>5.0999999999999997E-2</v>
      </c>
      <c r="P221" s="5">
        <v>5.2999999999999999E-2</v>
      </c>
      <c r="Q221" s="5">
        <v>5.5E-2</v>
      </c>
      <c r="R221" s="5">
        <v>5.2999999999999999E-2</v>
      </c>
      <c r="S221" s="5">
        <v>5.8999999999999997E-2</v>
      </c>
      <c r="T221" s="5">
        <v>5.5E-2</v>
      </c>
      <c r="U221" s="5">
        <v>5.6000000000000001E-2</v>
      </c>
      <c r="V221" s="5">
        <v>5.3999999999999999E-2</v>
      </c>
      <c r="W221" s="5">
        <v>5.5E-2</v>
      </c>
      <c r="X221" s="5">
        <v>5.3999999999999999E-2</v>
      </c>
      <c r="Y221" s="5">
        <v>4.9000000000000002E-2</v>
      </c>
      <c r="Z221" s="5">
        <v>4.8000000000000001E-2</v>
      </c>
      <c r="AA221" s="5">
        <v>4.8000000000000001E-2</v>
      </c>
      <c r="AB221" s="5">
        <v>4.7E-2</v>
      </c>
      <c r="AC221" s="5">
        <v>0.05</v>
      </c>
      <c r="AD221" s="5">
        <v>0.32700000000000001</v>
      </c>
      <c r="AE221" s="5">
        <v>9.7000000000000003E-2</v>
      </c>
      <c r="AF221" s="5">
        <v>6.7000000000000004E-2</v>
      </c>
      <c r="AG221" s="5">
        <v>7.3999999999999996E-2</v>
      </c>
      <c r="AH221" s="29" t="s">
        <v>369</v>
      </c>
      <c r="AI221" s="27" t="str">
        <f t="shared" si="100"/>
        <v/>
      </c>
      <c r="AJ221" s="36" t="str">
        <f t="shared" si="97"/>
        <v/>
      </c>
      <c r="AK221" s="21"/>
      <c r="AL221" s="21"/>
    </row>
    <row r="222" spans="1:38" x14ac:dyDescent="0.35">
      <c r="A222" s="4" t="s">
        <v>200</v>
      </c>
      <c r="B222" s="9" t="s">
        <v>201</v>
      </c>
      <c r="C222" s="9" t="s">
        <v>145</v>
      </c>
      <c r="D222" s="9" t="s">
        <v>146</v>
      </c>
      <c r="E222" s="5">
        <v>1.4590000000000001</v>
      </c>
      <c r="F222" s="5">
        <v>1.569</v>
      </c>
      <c r="G222" s="5">
        <v>2.0339999999999998</v>
      </c>
      <c r="H222" s="5">
        <v>2.1320000000000001</v>
      </c>
      <c r="I222" s="5">
        <v>2.105</v>
      </c>
      <c r="J222" s="5">
        <v>2.3769999999999998</v>
      </c>
      <c r="K222" s="5">
        <v>2.4940000000000002</v>
      </c>
      <c r="L222" s="5">
        <v>2.9140000000000001</v>
      </c>
      <c r="M222" s="5">
        <v>3.1150000000000002</v>
      </c>
      <c r="N222" s="5">
        <v>3.21</v>
      </c>
      <c r="O222" s="5">
        <v>3.3119999999999998</v>
      </c>
      <c r="P222" s="5">
        <v>3.5659999999999998</v>
      </c>
      <c r="Q222" s="5">
        <v>3.6</v>
      </c>
      <c r="R222" s="5">
        <v>3.6640000000000001</v>
      </c>
      <c r="S222" s="5">
        <v>3.9319999999999999</v>
      </c>
      <c r="T222" s="5">
        <v>4.2850000000000001</v>
      </c>
      <c r="U222" s="5">
        <v>4.4539999999999997</v>
      </c>
      <c r="V222" s="5">
        <v>4.5289999999999999</v>
      </c>
      <c r="W222" s="5">
        <v>4.7300000000000004</v>
      </c>
      <c r="X222" s="5">
        <v>4.6440000000000001</v>
      </c>
      <c r="Y222" s="5">
        <v>4.5529999999999999</v>
      </c>
      <c r="Z222" s="5">
        <v>4.5359999999999996</v>
      </c>
      <c r="AA222" s="5">
        <v>4.6779999999999999</v>
      </c>
      <c r="AB222" s="5">
        <v>4.8209999999999997</v>
      </c>
      <c r="AC222" s="5">
        <v>4.9800000000000004</v>
      </c>
      <c r="AD222" s="5">
        <v>4.1470000000000002</v>
      </c>
      <c r="AE222" s="5">
        <v>4.6260000000000003</v>
      </c>
      <c r="AF222" s="5">
        <v>5.6420000000000003</v>
      </c>
      <c r="AG222" s="5">
        <v>6.5419999999999998</v>
      </c>
      <c r="AH222" s="35"/>
      <c r="AI222" s="24">
        <f>SUM(AI223:AI228)</f>
        <v>5.8877999999999995</v>
      </c>
      <c r="AJ222" s="25">
        <f>SUM(AJ223:AJ228)</f>
        <v>5.8877999999999995</v>
      </c>
      <c r="AK222" s="22" t="s">
        <v>382</v>
      </c>
    </row>
    <row r="223" spans="1:38" x14ac:dyDescent="0.35">
      <c r="A223" s="4" t="s">
        <v>200</v>
      </c>
      <c r="B223" s="9" t="s">
        <v>201</v>
      </c>
      <c r="C223" s="9" t="s">
        <v>147</v>
      </c>
      <c r="D223" s="9" t="s">
        <v>148</v>
      </c>
      <c r="E223" s="5">
        <v>0.85399999999999998</v>
      </c>
      <c r="F223" s="5">
        <v>0.91900000000000004</v>
      </c>
      <c r="G223" s="5">
        <v>1.1930000000000001</v>
      </c>
      <c r="H223" s="5">
        <v>1.25</v>
      </c>
      <c r="I223" s="5">
        <v>1.2350000000000001</v>
      </c>
      <c r="J223" s="5">
        <v>1.395</v>
      </c>
      <c r="K223" s="5">
        <v>1.4630000000000001</v>
      </c>
      <c r="L223" s="5">
        <v>1.71</v>
      </c>
      <c r="M223" s="5">
        <v>1.829</v>
      </c>
      <c r="N223" s="5">
        <v>1.8839999999999999</v>
      </c>
      <c r="O223" s="5">
        <v>1.9450000000000001</v>
      </c>
      <c r="P223" s="5">
        <v>2.0939999999999999</v>
      </c>
      <c r="Q223" s="5">
        <v>2.1139999999999999</v>
      </c>
      <c r="R223" s="5">
        <v>2.1509999999999998</v>
      </c>
      <c r="S223" s="5">
        <v>2.3079999999999998</v>
      </c>
      <c r="T223" s="5">
        <v>2.5110000000000001</v>
      </c>
      <c r="U223" s="5">
        <v>2.5659999999999998</v>
      </c>
      <c r="V223" s="5">
        <v>2.59</v>
      </c>
      <c r="W223" s="5">
        <v>2.7080000000000002</v>
      </c>
      <c r="X223" s="5">
        <v>2.66</v>
      </c>
      <c r="Y223" s="5">
        <v>2.6240000000000001</v>
      </c>
      <c r="Z223" s="5">
        <v>2.6309999999999998</v>
      </c>
      <c r="AA223" s="5">
        <v>2.7120000000000002</v>
      </c>
      <c r="AB223" s="5">
        <v>2.7749999999999999</v>
      </c>
      <c r="AC223" s="5">
        <v>2.8460000000000001</v>
      </c>
      <c r="AD223" s="5">
        <v>2.452</v>
      </c>
      <c r="AE223" s="5">
        <v>2.6720000000000002</v>
      </c>
      <c r="AF223" s="5">
        <v>3.1850000000000001</v>
      </c>
      <c r="AG223" s="5">
        <v>3.5539999999999998</v>
      </c>
      <c r="AH223" s="29"/>
      <c r="AI223" s="27">
        <f>IF(AH223="X","",AG223*0.9)</f>
        <v>3.1985999999999999</v>
      </c>
      <c r="AJ223" s="36">
        <f t="shared" si="97"/>
        <v>3.1985999999999999</v>
      </c>
    </row>
    <row r="224" spans="1:38" x14ac:dyDescent="0.35">
      <c r="A224" s="4" t="s">
        <v>200</v>
      </c>
      <c r="B224" s="9" t="s">
        <v>201</v>
      </c>
      <c r="C224" s="9" t="s">
        <v>149</v>
      </c>
      <c r="D224" s="9" t="s">
        <v>150</v>
      </c>
      <c r="E224" s="5">
        <v>0.58799999999999997</v>
      </c>
      <c r="F224" s="5">
        <v>0.63200000000000001</v>
      </c>
      <c r="G224" s="5">
        <v>0.81799999999999995</v>
      </c>
      <c r="H224" s="5">
        <v>0.85699999999999998</v>
      </c>
      <c r="I224" s="5">
        <v>0.84599999999999997</v>
      </c>
      <c r="J224" s="5">
        <v>0.95599999999999996</v>
      </c>
      <c r="K224" s="5">
        <v>1.002</v>
      </c>
      <c r="L224" s="5">
        <v>1.171</v>
      </c>
      <c r="M224" s="5">
        <v>1.2509999999999999</v>
      </c>
      <c r="N224" s="5">
        <v>1.2889999999999999</v>
      </c>
      <c r="O224" s="5">
        <v>1.331</v>
      </c>
      <c r="P224" s="5">
        <v>1.4319999999999999</v>
      </c>
      <c r="Q224" s="5">
        <v>1.446</v>
      </c>
      <c r="R224" s="5">
        <v>1.472</v>
      </c>
      <c r="S224" s="5">
        <v>1.5780000000000001</v>
      </c>
      <c r="T224" s="5">
        <v>1.724</v>
      </c>
      <c r="U224" s="5">
        <v>1.835</v>
      </c>
      <c r="V224" s="5">
        <v>1.881</v>
      </c>
      <c r="W224" s="5">
        <v>1.9610000000000001</v>
      </c>
      <c r="X224" s="5">
        <v>1.923</v>
      </c>
      <c r="Y224" s="5">
        <v>1.867</v>
      </c>
      <c r="Z224" s="5">
        <v>1.8440000000000001</v>
      </c>
      <c r="AA224" s="5">
        <v>1.903</v>
      </c>
      <c r="AB224" s="5">
        <v>1.976</v>
      </c>
      <c r="AC224" s="5">
        <v>2.0590000000000002</v>
      </c>
      <c r="AD224" s="5">
        <v>1.6279999999999999</v>
      </c>
      <c r="AE224" s="5">
        <v>1.867</v>
      </c>
      <c r="AF224" s="5">
        <v>2.282</v>
      </c>
      <c r="AG224" s="5">
        <v>2.569</v>
      </c>
      <c r="AH224" s="29"/>
      <c r="AI224" s="27">
        <f t="shared" ref="AI224:AI228" si="101">IF(AH224="X","",AG224*0.9)</f>
        <v>2.3121</v>
      </c>
      <c r="AJ224" s="36">
        <f t="shared" si="97"/>
        <v>2.3121</v>
      </c>
    </row>
    <row r="225" spans="1:36" x14ac:dyDescent="0.35">
      <c r="A225" s="4" t="s">
        <v>200</v>
      </c>
      <c r="B225" s="9" t="s">
        <v>201</v>
      </c>
      <c r="C225" s="9" t="s">
        <v>151</v>
      </c>
      <c r="D225" s="9" t="s">
        <v>152</v>
      </c>
      <c r="E225" s="5">
        <v>0</v>
      </c>
      <c r="F225" s="5">
        <v>0</v>
      </c>
      <c r="G225" s="5">
        <v>1E-3</v>
      </c>
      <c r="H225" s="5">
        <v>1E-3</v>
      </c>
      <c r="I225" s="5">
        <v>1E-3</v>
      </c>
      <c r="J225" s="5">
        <v>1E-3</v>
      </c>
      <c r="K225" s="5">
        <v>1E-3</v>
      </c>
      <c r="L225" s="5">
        <v>1E-3</v>
      </c>
      <c r="M225" s="5">
        <v>1E-3</v>
      </c>
      <c r="N225" s="5">
        <v>1E-3</v>
      </c>
      <c r="O225" s="5">
        <v>1E-3</v>
      </c>
      <c r="P225" s="5">
        <v>1E-3</v>
      </c>
      <c r="Q225" s="5">
        <v>1E-3</v>
      </c>
      <c r="R225" s="5">
        <v>1E-3</v>
      </c>
      <c r="S225" s="5">
        <v>1E-3</v>
      </c>
      <c r="T225" s="5">
        <v>1E-3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1E-3</v>
      </c>
      <c r="AA225" s="5">
        <v>1E-3</v>
      </c>
      <c r="AB225" s="5">
        <v>5.0000000000000001E-3</v>
      </c>
      <c r="AC225" s="5">
        <v>8.0000000000000002E-3</v>
      </c>
      <c r="AD225" s="5">
        <v>8.9999999999999993E-3</v>
      </c>
      <c r="AE225" s="5">
        <v>2.4E-2</v>
      </c>
      <c r="AF225" s="5">
        <v>0.10100000000000001</v>
      </c>
      <c r="AG225" s="5">
        <v>0.33300000000000002</v>
      </c>
      <c r="AH225" s="29"/>
      <c r="AI225" s="27">
        <f t="shared" si="101"/>
        <v>0.29970000000000002</v>
      </c>
      <c r="AJ225" s="36">
        <f t="shared" si="97"/>
        <v>0.29970000000000002</v>
      </c>
    </row>
    <row r="226" spans="1:36" x14ac:dyDescent="0.35">
      <c r="A226" s="4" t="s">
        <v>200</v>
      </c>
      <c r="B226" s="9" t="s">
        <v>201</v>
      </c>
      <c r="C226" s="9" t="s">
        <v>153</v>
      </c>
      <c r="D226" s="9" t="s">
        <v>154</v>
      </c>
      <c r="E226" s="5">
        <v>1.7000000000000001E-2</v>
      </c>
      <c r="F226" s="5">
        <v>1.7999999999999999E-2</v>
      </c>
      <c r="G226" s="5">
        <v>2.3E-2</v>
      </c>
      <c r="H226" s="5">
        <v>2.3E-2</v>
      </c>
      <c r="I226" s="5">
        <v>2.3E-2</v>
      </c>
      <c r="J226" s="5">
        <v>2.5999999999999999E-2</v>
      </c>
      <c r="K226" s="5">
        <v>2.8000000000000001E-2</v>
      </c>
      <c r="L226" s="5">
        <v>3.2000000000000001E-2</v>
      </c>
      <c r="M226" s="5">
        <v>3.3000000000000002E-2</v>
      </c>
      <c r="N226" s="5">
        <v>3.5000000000000003E-2</v>
      </c>
      <c r="O226" s="5">
        <v>3.5999999999999997E-2</v>
      </c>
      <c r="P226" s="5">
        <v>3.9E-2</v>
      </c>
      <c r="Q226" s="5">
        <v>3.9E-2</v>
      </c>
      <c r="R226" s="5">
        <v>3.9E-2</v>
      </c>
      <c r="S226" s="5">
        <v>4.2999999999999997E-2</v>
      </c>
      <c r="T226" s="5">
        <v>4.8000000000000001E-2</v>
      </c>
      <c r="U226" s="5">
        <v>0.05</v>
      </c>
      <c r="V226" s="5">
        <v>5.5E-2</v>
      </c>
      <c r="W226" s="5">
        <v>0.06</v>
      </c>
      <c r="X226" s="5">
        <v>5.8999999999999997E-2</v>
      </c>
      <c r="Y226" s="5">
        <v>5.8999999999999997E-2</v>
      </c>
      <c r="Z226" s="5">
        <v>5.7000000000000002E-2</v>
      </c>
      <c r="AA226" s="5">
        <v>5.8999999999999997E-2</v>
      </c>
      <c r="AB226" s="5">
        <v>6.2E-2</v>
      </c>
      <c r="AC226" s="5">
        <v>6.4000000000000001E-2</v>
      </c>
      <c r="AD226" s="5">
        <v>5.6000000000000001E-2</v>
      </c>
      <c r="AE226" s="5">
        <v>0.06</v>
      </c>
      <c r="AF226" s="5">
        <v>6.9000000000000006E-2</v>
      </c>
      <c r="AG226" s="5">
        <v>7.5999999999999998E-2</v>
      </c>
      <c r="AH226" s="29"/>
      <c r="AI226" s="27">
        <f t="shared" si="101"/>
        <v>6.8400000000000002E-2</v>
      </c>
      <c r="AJ226" s="36">
        <f t="shared" si="97"/>
        <v>6.8400000000000002E-2</v>
      </c>
    </row>
    <row r="227" spans="1:36" x14ac:dyDescent="0.35">
      <c r="A227" s="4" t="s">
        <v>200</v>
      </c>
      <c r="B227" s="9" t="s">
        <v>201</v>
      </c>
      <c r="C227" s="9" t="s">
        <v>155</v>
      </c>
      <c r="D227" s="9" t="s">
        <v>156</v>
      </c>
      <c r="AH227" s="29"/>
      <c r="AI227" s="27">
        <f t="shared" si="101"/>
        <v>0</v>
      </c>
      <c r="AJ227" s="36">
        <f t="shared" si="97"/>
        <v>0</v>
      </c>
    </row>
    <row r="228" spans="1:36" x14ac:dyDescent="0.35">
      <c r="A228" s="4" t="s">
        <v>200</v>
      </c>
      <c r="B228" s="9" t="s">
        <v>201</v>
      </c>
      <c r="C228" s="9" t="s">
        <v>157</v>
      </c>
      <c r="D228" s="9" t="s">
        <v>158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2E-3</v>
      </c>
      <c r="T228" s="5">
        <v>2E-3</v>
      </c>
      <c r="U228" s="5">
        <v>3.0000000000000001E-3</v>
      </c>
      <c r="V228" s="5">
        <v>3.0000000000000001E-3</v>
      </c>
      <c r="W228" s="5">
        <v>2E-3</v>
      </c>
      <c r="X228" s="5">
        <v>2E-3</v>
      </c>
      <c r="Y228" s="5">
        <v>4.0000000000000001E-3</v>
      </c>
      <c r="Z228" s="5">
        <v>3.0000000000000001E-3</v>
      </c>
      <c r="AA228" s="5">
        <v>3.0000000000000001E-3</v>
      </c>
      <c r="AB228" s="5">
        <v>4.0000000000000001E-3</v>
      </c>
      <c r="AC228" s="5">
        <v>3.0000000000000001E-3</v>
      </c>
      <c r="AD228" s="5">
        <v>2E-3</v>
      </c>
      <c r="AE228" s="5">
        <v>3.0000000000000001E-3</v>
      </c>
      <c r="AF228" s="5">
        <v>5.0000000000000001E-3</v>
      </c>
      <c r="AG228" s="5">
        <v>0.01</v>
      </c>
      <c r="AH228" s="29"/>
      <c r="AI228" s="27">
        <f t="shared" si="101"/>
        <v>9.0000000000000011E-3</v>
      </c>
      <c r="AJ228" s="36">
        <f t="shared" si="97"/>
        <v>9.0000000000000011E-3</v>
      </c>
    </row>
    <row r="229" spans="1:36" x14ac:dyDescent="0.35">
      <c r="A229" s="4" t="s">
        <v>200</v>
      </c>
      <c r="B229" s="9" t="s">
        <v>201</v>
      </c>
      <c r="C229" s="9" t="s">
        <v>159</v>
      </c>
      <c r="D229" s="9" t="s">
        <v>160</v>
      </c>
      <c r="E229" s="5">
        <v>4.7640000000000002</v>
      </c>
      <c r="F229" s="5">
        <v>4.2290000000000001</v>
      </c>
      <c r="G229" s="5">
        <v>4.6959999999999997</v>
      </c>
      <c r="H229" s="5">
        <v>4.4930000000000003</v>
      </c>
      <c r="I229" s="5">
        <v>4.6900000000000004</v>
      </c>
      <c r="J229" s="5">
        <v>5.266</v>
      </c>
      <c r="K229" s="5">
        <v>4.8970000000000002</v>
      </c>
      <c r="L229" s="5">
        <v>5.9189999999999996</v>
      </c>
      <c r="M229" s="5">
        <v>6.0880000000000001</v>
      </c>
      <c r="N229" s="5">
        <v>6.09</v>
      </c>
      <c r="O229" s="5">
        <v>6.3339999999999996</v>
      </c>
      <c r="P229" s="5">
        <v>6.819</v>
      </c>
      <c r="Q229" s="5">
        <v>6.827</v>
      </c>
      <c r="R229" s="5">
        <v>7.0819999999999999</v>
      </c>
      <c r="S229" s="5">
        <v>7.3970000000000002</v>
      </c>
      <c r="T229" s="5">
        <v>7.7880000000000003</v>
      </c>
      <c r="U229" s="5">
        <v>7.9420000000000002</v>
      </c>
      <c r="V229" s="5">
        <v>8.1639999999999997</v>
      </c>
      <c r="W229" s="5">
        <v>8.218</v>
      </c>
      <c r="X229" s="5">
        <v>8.1349999999999998</v>
      </c>
      <c r="Y229" s="5">
        <v>8.2509999999999994</v>
      </c>
      <c r="Z229" s="5">
        <v>8.266</v>
      </c>
      <c r="AA229" s="5">
        <v>8.3729999999999993</v>
      </c>
      <c r="AB229" s="5">
        <v>8.2840000000000007</v>
      </c>
      <c r="AC229" s="5">
        <v>8.4190000000000005</v>
      </c>
      <c r="AD229" s="5">
        <v>7.0460000000000003</v>
      </c>
      <c r="AE229" s="5">
        <v>7.9770000000000003</v>
      </c>
      <c r="AF229" s="5">
        <v>9.0510000000000002</v>
      </c>
      <c r="AG229" s="5">
        <v>10.237</v>
      </c>
      <c r="AH229" s="35" t="s">
        <v>369</v>
      </c>
      <c r="AI229" s="24">
        <f>SUM(AI230:AI237)</f>
        <v>0</v>
      </c>
      <c r="AJ229" s="25">
        <f>SUM(AJ230:AJ237)</f>
        <v>0</v>
      </c>
    </row>
    <row r="230" spans="1:36" x14ac:dyDescent="0.35">
      <c r="A230" s="4" t="s">
        <v>200</v>
      </c>
      <c r="B230" s="9" t="s">
        <v>201</v>
      </c>
      <c r="C230" s="9" t="s">
        <v>161</v>
      </c>
      <c r="D230" s="9" t="s">
        <v>162</v>
      </c>
      <c r="E230" s="5">
        <v>1.0529999999999999</v>
      </c>
      <c r="F230" s="5">
        <v>0.95899999999999996</v>
      </c>
      <c r="G230" s="5">
        <v>1.0580000000000001</v>
      </c>
      <c r="H230" s="5">
        <v>1.0109999999999999</v>
      </c>
      <c r="I230" s="5">
        <v>1.0529999999999999</v>
      </c>
      <c r="J230" s="5">
        <v>1.1499999999999999</v>
      </c>
      <c r="K230" s="5">
        <v>1.069</v>
      </c>
      <c r="L230" s="5">
        <v>1.2649999999999999</v>
      </c>
      <c r="M230" s="5">
        <v>1.3420000000000001</v>
      </c>
      <c r="N230" s="5">
        <v>1.3540000000000001</v>
      </c>
      <c r="O230" s="5">
        <v>1.4019999999999999</v>
      </c>
      <c r="P230" s="5">
        <v>1.504</v>
      </c>
      <c r="Q230" s="5">
        <v>1.5189999999999999</v>
      </c>
      <c r="R230" s="5">
        <v>1.556</v>
      </c>
      <c r="S230" s="5">
        <v>1.663</v>
      </c>
      <c r="T230" s="5">
        <v>1.7549999999999999</v>
      </c>
      <c r="U230" s="5">
        <v>1.7689999999999999</v>
      </c>
      <c r="V230" s="5">
        <v>1.579</v>
      </c>
      <c r="W230" s="5">
        <v>1.8879999999999999</v>
      </c>
      <c r="X230" s="5">
        <v>1.853</v>
      </c>
      <c r="Y230" s="5">
        <v>1.86</v>
      </c>
      <c r="Z230" s="5">
        <v>1.86</v>
      </c>
      <c r="AA230" s="5">
        <v>1.911</v>
      </c>
      <c r="AB230" s="5">
        <v>1.909</v>
      </c>
      <c r="AC230" s="5">
        <v>1.923</v>
      </c>
      <c r="AD230" s="5">
        <v>1.7689999999999999</v>
      </c>
      <c r="AE230" s="5">
        <v>1.966</v>
      </c>
      <c r="AF230" s="5">
        <v>2.1709999999999998</v>
      </c>
      <c r="AG230" s="5">
        <v>2.4420000000000002</v>
      </c>
      <c r="AH230" s="29" t="s">
        <v>369</v>
      </c>
      <c r="AI230" s="27" t="str">
        <f t="shared" ref="AI230:AI237" si="102">IF(AH230="X","",AG230)</f>
        <v/>
      </c>
      <c r="AJ230" s="36" t="str">
        <f t="shared" si="97"/>
        <v/>
      </c>
    </row>
    <row r="231" spans="1:36" x14ac:dyDescent="0.35">
      <c r="A231" s="4" t="s">
        <v>200</v>
      </c>
      <c r="B231" s="9" t="s">
        <v>201</v>
      </c>
      <c r="C231" s="9" t="s">
        <v>163</v>
      </c>
      <c r="D231" s="9" t="s">
        <v>164</v>
      </c>
      <c r="E231" s="5">
        <v>2.5179999999999998</v>
      </c>
      <c r="F231" s="5">
        <v>2.2909999999999999</v>
      </c>
      <c r="G231" s="5">
        <v>2.528</v>
      </c>
      <c r="H231" s="5">
        <v>2.415</v>
      </c>
      <c r="I231" s="5">
        <v>2.5169999999999999</v>
      </c>
      <c r="J231" s="5">
        <v>2.7490000000000001</v>
      </c>
      <c r="K231" s="5">
        <v>2.5499999999999998</v>
      </c>
      <c r="L231" s="5">
        <v>3.0219999999999998</v>
      </c>
      <c r="M231" s="5">
        <v>3.21</v>
      </c>
      <c r="N231" s="5">
        <v>3.2360000000000002</v>
      </c>
      <c r="O231" s="5">
        <v>3.3540000000000001</v>
      </c>
      <c r="P231" s="5">
        <v>3.5979999999999999</v>
      </c>
      <c r="Q231" s="5">
        <v>3.6339999999999999</v>
      </c>
      <c r="R231" s="5">
        <v>3.72</v>
      </c>
      <c r="S231" s="5">
        <v>3.9769999999999999</v>
      </c>
      <c r="T231" s="5">
        <v>4.1029999999999998</v>
      </c>
      <c r="U231" s="5">
        <v>4.1890000000000001</v>
      </c>
      <c r="V231" s="5">
        <v>4.5709999999999997</v>
      </c>
      <c r="W231" s="5">
        <v>4.282</v>
      </c>
      <c r="X231" s="5">
        <v>4.1529999999999996</v>
      </c>
      <c r="Y231" s="5">
        <v>4.2050000000000001</v>
      </c>
      <c r="Z231" s="5">
        <v>4.3029999999999999</v>
      </c>
      <c r="AA231" s="5">
        <v>4.3860000000000001</v>
      </c>
      <c r="AB231" s="5">
        <v>4.2889999999999997</v>
      </c>
      <c r="AC231" s="5">
        <v>4.3899999999999997</v>
      </c>
      <c r="AD231" s="5">
        <v>3.5449999999999999</v>
      </c>
      <c r="AE231" s="5">
        <v>3.9260000000000002</v>
      </c>
      <c r="AF231" s="5">
        <v>4.5590000000000002</v>
      </c>
      <c r="AG231" s="5">
        <v>5.1840000000000002</v>
      </c>
      <c r="AH231" s="29" t="s">
        <v>369</v>
      </c>
      <c r="AI231" s="27" t="str">
        <f t="shared" si="102"/>
        <v/>
      </c>
      <c r="AJ231" s="36" t="str">
        <f t="shared" si="97"/>
        <v/>
      </c>
    </row>
    <row r="232" spans="1:36" x14ac:dyDescent="0.35">
      <c r="A232" s="4" t="s">
        <v>200</v>
      </c>
      <c r="B232" s="9" t="s">
        <v>201</v>
      </c>
      <c r="C232" s="9" t="s">
        <v>165</v>
      </c>
      <c r="D232" s="9" t="s">
        <v>166</v>
      </c>
      <c r="E232" s="5">
        <v>0.09</v>
      </c>
      <c r="F232" s="5">
        <v>8.2000000000000003E-2</v>
      </c>
      <c r="G232" s="5">
        <v>0.09</v>
      </c>
      <c r="H232" s="5">
        <v>8.5999999999999993E-2</v>
      </c>
      <c r="I232" s="5">
        <v>0.09</v>
      </c>
      <c r="J232" s="5">
        <v>9.9000000000000005E-2</v>
      </c>
      <c r="K232" s="5">
        <v>9.1999999999999998E-2</v>
      </c>
      <c r="L232" s="5">
        <v>0.108</v>
      </c>
      <c r="M232" s="5">
        <v>0.115</v>
      </c>
      <c r="N232" s="5">
        <v>0.11600000000000001</v>
      </c>
      <c r="O232" s="5">
        <v>0.11899999999999999</v>
      </c>
      <c r="P232" s="5">
        <v>0.13</v>
      </c>
      <c r="Q232" s="5">
        <v>0.13</v>
      </c>
      <c r="R232" s="5">
        <v>0.13300000000000001</v>
      </c>
      <c r="S232" s="5">
        <v>0.14199999999999999</v>
      </c>
      <c r="T232" s="5">
        <v>0.152</v>
      </c>
      <c r="U232" s="5">
        <v>0.159</v>
      </c>
      <c r="V232" s="5">
        <v>0.13700000000000001</v>
      </c>
      <c r="W232" s="5">
        <v>0.13500000000000001</v>
      </c>
      <c r="X232" s="5">
        <v>0.128</v>
      </c>
      <c r="Y232" s="5">
        <v>0.16300000000000001</v>
      </c>
      <c r="Z232" s="5">
        <v>0.16900000000000001</v>
      </c>
      <c r="AA232" s="5">
        <v>0.14799999999999999</v>
      </c>
      <c r="AB232" s="5">
        <v>0.14699999999999999</v>
      </c>
      <c r="AC232" s="5">
        <v>0.155</v>
      </c>
      <c r="AD232" s="5">
        <v>0.11799999999999999</v>
      </c>
      <c r="AE232" s="5">
        <v>0.14599999999999999</v>
      </c>
      <c r="AF232" s="5">
        <v>0.159</v>
      </c>
      <c r="AG232" s="5">
        <v>0.17699999999999999</v>
      </c>
      <c r="AH232" s="29" t="s">
        <v>369</v>
      </c>
      <c r="AI232" s="27" t="str">
        <f t="shared" si="102"/>
        <v/>
      </c>
      <c r="AJ232" s="36" t="str">
        <f t="shared" si="97"/>
        <v/>
      </c>
    </row>
    <row r="233" spans="1:36" x14ac:dyDescent="0.35">
      <c r="A233" s="4" t="s">
        <v>200</v>
      </c>
      <c r="B233" s="9" t="s">
        <v>201</v>
      </c>
      <c r="C233" s="9" t="s">
        <v>167</v>
      </c>
      <c r="D233" s="9" t="s">
        <v>168</v>
      </c>
      <c r="E233" s="5">
        <v>1.9E-2</v>
      </c>
      <c r="F233" s="5">
        <v>1.7999999999999999E-2</v>
      </c>
      <c r="G233" s="5">
        <v>1.9E-2</v>
      </c>
      <c r="H233" s="5">
        <v>1.7999999999999999E-2</v>
      </c>
      <c r="I233" s="5">
        <v>1.9E-2</v>
      </c>
      <c r="J233" s="5">
        <v>2.1000000000000001E-2</v>
      </c>
      <c r="K233" s="5">
        <v>0.02</v>
      </c>
      <c r="L233" s="5">
        <v>2.3E-2</v>
      </c>
      <c r="M233" s="5">
        <v>2.5000000000000001E-2</v>
      </c>
      <c r="N233" s="5">
        <v>2.4E-2</v>
      </c>
      <c r="O233" s="5">
        <v>2.5000000000000001E-2</v>
      </c>
      <c r="P233" s="5">
        <v>2.7E-2</v>
      </c>
      <c r="Q233" s="5">
        <v>2.7E-2</v>
      </c>
      <c r="R233" s="5">
        <v>2.8000000000000001E-2</v>
      </c>
      <c r="S233" s="5">
        <v>3.1E-2</v>
      </c>
      <c r="T233" s="5">
        <v>3.1E-2</v>
      </c>
      <c r="U233" s="5">
        <v>2.7E-2</v>
      </c>
      <c r="V233" s="5">
        <v>0.02</v>
      </c>
      <c r="W233" s="5">
        <v>2.1999999999999999E-2</v>
      </c>
      <c r="X233" s="5">
        <v>0.02</v>
      </c>
      <c r="Y233" s="5">
        <v>1.2999999999999999E-2</v>
      </c>
      <c r="Z233" s="5">
        <v>1.9E-2</v>
      </c>
      <c r="AA233" s="5">
        <v>2.1999999999999999E-2</v>
      </c>
      <c r="AB233" s="5">
        <v>2.1999999999999999E-2</v>
      </c>
      <c r="AC233" s="5">
        <v>2.5000000000000001E-2</v>
      </c>
      <c r="AD233" s="5">
        <v>2.3E-2</v>
      </c>
      <c r="AE233" s="5">
        <v>2.5000000000000001E-2</v>
      </c>
      <c r="AF233" s="5">
        <v>0.03</v>
      </c>
      <c r="AG233" s="5">
        <v>3.4000000000000002E-2</v>
      </c>
      <c r="AH233" s="29" t="s">
        <v>369</v>
      </c>
      <c r="AI233" s="27" t="str">
        <f t="shared" si="102"/>
        <v/>
      </c>
      <c r="AJ233" s="36" t="str">
        <f t="shared" si="97"/>
        <v/>
      </c>
    </row>
    <row r="234" spans="1:36" x14ac:dyDescent="0.35">
      <c r="A234" s="4" t="s">
        <v>200</v>
      </c>
      <c r="B234" s="9" t="s">
        <v>201</v>
      </c>
      <c r="C234" s="9" t="s">
        <v>169</v>
      </c>
      <c r="D234" s="9" t="s">
        <v>170</v>
      </c>
      <c r="E234" s="5">
        <v>0.123</v>
      </c>
      <c r="F234" s="5">
        <v>2E-3</v>
      </c>
      <c r="G234" s="5">
        <v>3.4000000000000002E-2</v>
      </c>
      <c r="H234" s="5">
        <v>3.6999999999999998E-2</v>
      </c>
      <c r="I234" s="5">
        <v>4.9000000000000002E-2</v>
      </c>
      <c r="J234" s="5">
        <v>0.19700000000000001</v>
      </c>
      <c r="K234" s="5">
        <v>0.188</v>
      </c>
      <c r="L234" s="5">
        <v>0.34300000000000003</v>
      </c>
      <c r="M234" s="5">
        <v>0.16700000000000001</v>
      </c>
      <c r="N234" s="5">
        <v>0.12</v>
      </c>
      <c r="O234" s="5">
        <v>0.152</v>
      </c>
      <c r="P234" s="5">
        <v>0.185</v>
      </c>
      <c r="Q234" s="5">
        <v>0.128</v>
      </c>
      <c r="R234" s="5">
        <v>0.221</v>
      </c>
      <c r="S234" s="5">
        <v>6.2E-2</v>
      </c>
      <c r="T234" s="5">
        <v>9.5000000000000001E-2</v>
      </c>
      <c r="U234" s="5">
        <v>0.129</v>
      </c>
      <c r="V234" s="5">
        <v>0.122</v>
      </c>
      <c r="W234" s="5">
        <v>0.105</v>
      </c>
      <c r="X234" s="5">
        <v>9.0999999999999998E-2</v>
      </c>
      <c r="Y234" s="5">
        <v>5.8999999999999997E-2</v>
      </c>
      <c r="Z234" s="5">
        <v>5.3999999999999999E-2</v>
      </c>
      <c r="AA234" s="5">
        <v>4.7E-2</v>
      </c>
      <c r="AB234" s="5">
        <v>6.3E-2</v>
      </c>
      <c r="AC234" s="5">
        <v>4.9000000000000002E-2</v>
      </c>
      <c r="AD234" s="5">
        <v>6.9000000000000006E-2</v>
      </c>
      <c r="AE234" s="5">
        <v>9.8000000000000004E-2</v>
      </c>
      <c r="AF234" s="5">
        <v>0.11799999999999999</v>
      </c>
      <c r="AG234" s="5">
        <v>0.16800000000000001</v>
      </c>
      <c r="AH234" s="29" t="s">
        <v>369</v>
      </c>
      <c r="AI234" s="27" t="str">
        <f t="shared" si="102"/>
        <v/>
      </c>
      <c r="AJ234" s="36" t="str">
        <f t="shared" si="97"/>
        <v/>
      </c>
    </row>
    <row r="235" spans="1:36" x14ac:dyDescent="0.35">
      <c r="A235" s="4" t="s">
        <v>200</v>
      </c>
      <c r="B235" s="9" t="s">
        <v>201</v>
      </c>
      <c r="C235" s="9" t="s">
        <v>171</v>
      </c>
      <c r="D235" s="9" t="s">
        <v>172</v>
      </c>
      <c r="E235" s="5">
        <v>0.96099999999999997</v>
      </c>
      <c r="F235" s="5">
        <v>0.877</v>
      </c>
      <c r="G235" s="5">
        <v>0.96799999999999997</v>
      </c>
      <c r="H235" s="5">
        <v>0.92500000000000004</v>
      </c>
      <c r="I235" s="5">
        <v>0.96199999999999997</v>
      </c>
      <c r="J235" s="5">
        <v>1.05</v>
      </c>
      <c r="K235" s="5">
        <v>0.97899999999999998</v>
      </c>
      <c r="L235" s="5">
        <v>1.157</v>
      </c>
      <c r="M235" s="5">
        <v>1.23</v>
      </c>
      <c r="N235" s="5">
        <v>1.2390000000000001</v>
      </c>
      <c r="O235" s="5">
        <v>1.2809999999999999</v>
      </c>
      <c r="P235" s="5">
        <v>1.3740000000000001</v>
      </c>
      <c r="Q235" s="5">
        <v>1.3879999999999999</v>
      </c>
      <c r="R235" s="5">
        <v>1.423</v>
      </c>
      <c r="S235" s="5">
        <v>1.522</v>
      </c>
      <c r="T235" s="5">
        <v>1.6519999999999999</v>
      </c>
      <c r="U235" s="5">
        <v>1.669</v>
      </c>
      <c r="V235" s="5">
        <v>1.734</v>
      </c>
      <c r="W235" s="5">
        <v>1.786</v>
      </c>
      <c r="X235" s="5">
        <v>1.89</v>
      </c>
      <c r="Y235" s="5">
        <v>1.95</v>
      </c>
      <c r="Z235" s="5">
        <v>1.861</v>
      </c>
      <c r="AA235" s="5">
        <v>1.859</v>
      </c>
      <c r="AB235" s="5">
        <v>1.853</v>
      </c>
      <c r="AC235" s="5">
        <v>1.877</v>
      </c>
      <c r="AD235" s="5">
        <v>1.522</v>
      </c>
      <c r="AE235" s="5">
        <v>1.8160000000000001</v>
      </c>
      <c r="AF235" s="5">
        <v>2.0139999999999998</v>
      </c>
      <c r="AG235" s="5">
        <v>2.2320000000000002</v>
      </c>
      <c r="AH235" s="29" t="s">
        <v>369</v>
      </c>
      <c r="AI235" s="27" t="str">
        <f t="shared" si="102"/>
        <v/>
      </c>
      <c r="AJ235" s="36" t="str">
        <f t="shared" si="97"/>
        <v/>
      </c>
    </row>
    <row r="236" spans="1:36" x14ac:dyDescent="0.35">
      <c r="A236" s="4" t="s">
        <v>200</v>
      </c>
      <c r="B236" s="9" t="s">
        <v>201</v>
      </c>
      <c r="C236" s="9" t="s">
        <v>173</v>
      </c>
      <c r="D236" s="9" t="s">
        <v>174</v>
      </c>
      <c r="AH236" s="29" t="s">
        <v>369</v>
      </c>
      <c r="AI236" s="27" t="str">
        <f t="shared" si="102"/>
        <v/>
      </c>
      <c r="AJ236" s="36" t="str">
        <f t="shared" si="97"/>
        <v/>
      </c>
    </row>
    <row r="237" spans="1:36" x14ac:dyDescent="0.35">
      <c r="A237" s="4" t="s">
        <v>200</v>
      </c>
      <c r="B237" s="9" t="s">
        <v>201</v>
      </c>
      <c r="C237" s="9" t="s">
        <v>175</v>
      </c>
      <c r="D237" s="9" t="s">
        <v>176</v>
      </c>
      <c r="AH237" s="29" t="s">
        <v>369</v>
      </c>
      <c r="AI237" s="27" t="str">
        <f t="shared" si="102"/>
        <v/>
      </c>
      <c r="AJ237" s="36" t="str">
        <f t="shared" si="97"/>
        <v/>
      </c>
    </row>
    <row r="238" spans="1:36" x14ac:dyDescent="0.35">
      <c r="A238" s="4" t="s">
        <v>200</v>
      </c>
      <c r="B238" s="9" t="s">
        <v>201</v>
      </c>
      <c r="C238" s="9" t="s">
        <v>177</v>
      </c>
      <c r="D238" s="9" t="s">
        <v>178</v>
      </c>
      <c r="E238" s="5">
        <v>1.26</v>
      </c>
      <c r="F238" s="5">
        <v>1.3120000000000001</v>
      </c>
      <c r="G238" s="5">
        <v>1.2649999999999999</v>
      </c>
      <c r="H238" s="5">
        <v>1.4750000000000001</v>
      </c>
      <c r="I238" s="5">
        <v>1.365</v>
      </c>
      <c r="J238" s="5">
        <v>1.407</v>
      </c>
      <c r="K238" s="5">
        <v>1.3009999999999999</v>
      </c>
      <c r="L238" s="5">
        <v>1.486</v>
      </c>
      <c r="M238" s="5">
        <v>1.5640000000000001</v>
      </c>
      <c r="N238" s="5">
        <v>1.7290000000000001</v>
      </c>
      <c r="O238" s="5">
        <v>1.7789999999999999</v>
      </c>
      <c r="P238" s="5">
        <v>1.7809999999999999</v>
      </c>
      <c r="Q238" s="5">
        <v>1.798</v>
      </c>
      <c r="R238" s="5">
        <v>1.8740000000000001</v>
      </c>
      <c r="S238" s="5">
        <v>1.9730000000000001</v>
      </c>
      <c r="T238" s="5">
        <v>2.044</v>
      </c>
      <c r="U238" s="5">
        <v>2.0990000000000002</v>
      </c>
      <c r="V238" s="5">
        <v>2.141</v>
      </c>
      <c r="W238" s="5">
        <v>2.2130000000000001</v>
      </c>
      <c r="X238" s="5">
        <v>2.242</v>
      </c>
      <c r="Y238" s="5">
        <v>2.1970000000000001</v>
      </c>
      <c r="Z238" s="5">
        <v>2.1890000000000001</v>
      </c>
      <c r="AA238" s="5">
        <v>2.246</v>
      </c>
      <c r="AB238" s="5">
        <v>2.2719999999999998</v>
      </c>
      <c r="AC238" s="5">
        <v>2.2570000000000001</v>
      </c>
      <c r="AD238" s="5">
        <v>2.1280000000000001</v>
      </c>
      <c r="AE238" s="5">
        <v>2.2480000000000002</v>
      </c>
      <c r="AF238" s="5">
        <v>2.46</v>
      </c>
      <c r="AG238" s="5">
        <v>2.6219999999999999</v>
      </c>
      <c r="AH238" s="35" t="s">
        <v>369</v>
      </c>
      <c r="AI238" s="24">
        <f>SUM(AI239:AI247)</f>
        <v>0</v>
      </c>
      <c r="AJ238" s="25">
        <f>SUM(AJ239:AJ247)</f>
        <v>0</v>
      </c>
    </row>
    <row r="239" spans="1:36" x14ac:dyDescent="0.35">
      <c r="A239" s="4" t="s">
        <v>200</v>
      </c>
      <c r="B239" s="9" t="s">
        <v>201</v>
      </c>
      <c r="C239" s="9" t="s">
        <v>179</v>
      </c>
      <c r="D239" s="9" t="s">
        <v>180</v>
      </c>
      <c r="E239" s="5">
        <v>1.2E-2</v>
      </c>
      <c r="F239" s="5">
        <v>1.2E-2</v>
      </c>
      <c r="G239" s="5">
        <v>1.2E-2</v>
      </c>
      <c r="H239" s="5">
        <v>1.2E-2</v>
      </c>
      <c r="I239" s="5">
        <v>1.2E-2</v>
      </c>
      <c r="J239" s="5">
        <v>1.4E-2</v>
      </c>
      <c r="K239" s="5">
        <v>1.4E-2</v>
      </c>
      <c r="L239" s="5">
        <v>1.6E-2</v>
      </c>
      <c r="M239" s="5">
        <v>1.6E-2</v>
      </c>
      <c r="N239" s="5">
        <v>1.7999999999999999E-2</v>
      </c>
      <c r="O239" s="5">
        <v>1.7999999999999999E-2</v>
      </c>
      <c r="P239" s="5">
        <v>1.9E-2</v>
      </c>
      <c r="Q239" s="5">
        <v>1.9E-2</v>
      </c>
      <c r="R239" s="5">
        <v>1.6E-2</v>
      </c>
      <c r="S239" s="5">
        <v>0.02</v>
      </c>
      <c r="T239" s="5">
        <v>0.02</v>
      </c>
      <c r="U239" s="5">
        <v>2.1999999999999999E-2</v>
      </c>
      <c r="V239" s="5">
        <v>1.9E-2</v>
      </c>
      <c r="W239" s="5">
        <v>2.1000000000000001E-2</v>
      </c>
      <c r="X239" s="5">
        <v>1.9E-2</v>
      </c>
      <c r="Y239" s="5">
        <v>1.9E-2</v>
      </c>
      <c r="Z239" s="5">
        <v>1.7999999999999999E-2</v>
      </c>
      <c r="AA239" s="5">
        <v>1.7999999999999999E-2</v>
      </c>
      <c r="AB239" s="5">
        <v>2.1999999999999999E-2</v>
      </c>
      <c r="AC239" s="5">
        <v>2.1999999999999999E-2</v>
      </c>
      <c r="AD239" s="5">
        <v>2.4E-2</v>
      </c>
      <c r="AE239" s="5">
        <v>2.1999999999999999E-2</v>
      </c>
      <c r="AF239" s="5">
        <v>2.1999999999999999E-2</v>
      </c>
      <c r="AG239" s="5">
        <v>2.1999999999999999E-2</v>
      </c>
      <c r="AH239" s="29" t="s">
        <v>369</v>
      </c>
      <c r="AI239" s="27" t="str">
        <f t="shared" ref="AI239:AI247" si="103">IF(AH239="X","",AG239)</f>
        <v/>
      </c>
      <c r="AJ239" s="36" t="str">
        <f t="shared" si="97"/>
        <v/>
      </c>
    </row>
    <row r="240" spans="1:36" x14ac:dyDescent="0.35">
      <c r="A240" s="4" t="s">
        <v>200</v>
      </c>
      <c r="B240" s="9" t="s">
        <v>201</v>
      </c>
      <c r="C240" s="9" t="s">
        <v>181</v>
      </c>
      <c r="D240" s="9" t="s">
        <v>182</v>
      </c>
      <c r="E240" s="5">
        <v>0.108</v>
      </c>
      <c r="F240" s="5">
        <v>0.11</v>
      </c>
      <c r="G240" s="5">
        <v>9.7000000000000003E-2</v>
      </c>
      <c r="H240" s="5">
        <v>0.14399999999999999</v>
      </c>
      <c r="I240" s="5">
        <v>0.122</v>
      </c>
      <c r="J240" s="5">
        <v>0.11799999999999999</v>
      </c>
      <c r="K240" s="5">
        <v>0.10199999999999999</v>
      </c>
      <c r="L240" s="5">
        <v>0.13200000000000001</v>
      </c>
      <c r="M240" s="5">
        <v>0.13900000000000001</v>
      </c>
      <c r="N240" s="5">
        <v>0.17799999999999999</v>
      </c>
      <c r="O240" s="5">
        <v>0.182</v>
      </c>
      <c r="P240" s="5">
        <v>0.14399999999999999</v>
      </c>
      <c r="Q240" s="5">
        <v>0.14499999999999999</v>
      </c>
      <c r="R240" s="5">
        <v>0.14499999999999999</v>
      </c>
      <c r="S240" s="5">
        <v>0.14499999999999999</v>
      </c>
      <c r="T240" s="5">
        <v>0.2</v>
      </c>
      <c r="U240" s="5">
        <v>0.21</v>
      </c>
      <c r="V240" s="5">
        <v>0.218</v>
      </c>
      <c r="W240" s="5">
        <v>0.219</v>
      </c>
      <c r="X240" s="5">
        <v>0.214</v>
      </c>
      <c r="Y240" s="5">
        <v>0.20899999999999999</v>
      </c>
      <c r="Z240" s="5">
        <v>0.20200000000000001</v>
      </c>
      <c r="AA240" s="5">
        <v>0.20300000000000001</v>
      </c>
      <c r="AB240" s="5">
        <v>0.19400000000000001</v>
      </c>
      <c r="AC240" s="5">
        <v>0.17499999999999999</v>
      </c>
      <c r="AD240" s="5">
        <v>0.158</v>
      </c>
      <c r="AE240" s="5">
        <v>0.16300000000000001</v>
      </c>
      <c r="AF240" s="5">
        <v>0.17899999999999999</v>
      </c>
      <c r="AG240" s="5">
        <v>0.17299999999999999</v>
      </c>
      <c r="AH240" s="29" t="s">
        <v>369</v>
      </c>
      <c r="AI240" s="27" t="str">
        <f t="shared" si="103"/>
        <v/>
      </c>
      <c r="AJ240" s="36" t="str">
        <f t="shared" si="97"/>
        <v/>
      </c>
    </row>
    <row r="241" spans="1:36" x14ac:dyDescent="0.35">
      <c r="A241" s="4" t="s">
        <v>200</v>
      </c>
      <c r="B241" s="9" t="s">
        <v>201</v>
      </c>
      <c r="C241" s="9" t="s">
        <v>183</v>
      </c>
      <c r="D241" s="9" t="s">
        <v>184</v>
      </c>
      <c r="AH241" s="29" t="s">
        <v>369</v>
      </c>
      <c r="AI241" s="27" t="str">
        <f t="shared" si="103"/>
        <v/>
      </c>
      <c r="AJ241" s="36" t="str">
        <f t="shared" si="97"/>
        <v/>
      </c>
    </row>
    <row r="242" spans="1:36" x14ac:dyDescent="0.35">
      <c r="A242" s="4" t="s">
        <v>200</v>
      </c>
      <c r="B242" s="9" t="s">
        <v>201</v>
      </c>
      <c r="C242" s="9" t="s">
        <v>185</v>
      </c>
      <c r="D242" s="9" t="s">
        <v>186</v>
      </c>
      <c r="E242" s="5">
        <v>0.53200000000000003</v>
      </c>
      <c r="F242" s="5">
        <v>0.54300000000000004</v>
      </c>
      <c r="G242" s="5">
        <v>0.47899999999999998</v>
      </c>
      <c r="H242" s="5">
        <v>0.628</v>
      </c>
      <c r="I242" s="5">
        <v>0.53700000000000003</v>
      </c>
      <c r="J242" s="5">
        <v>0.51800000000000002</v>
      </c>
      <c r="K242" s="5">
        <v>0.47099999999999997</v>
      </c>
      <c r="L242" s="5">
        <v>0.53200000000000003</v>
      </c>
      <c r="M242" s="5">
        <v>0.55500000000000005</v>
      </c>
      <c r="N242" s="5">
        <v>0.624</v>
      </c>
      <c r="O242" s="5">
        <v>0.64600000000000002</v>
      </c>
      <c r="P242" s="5">
        <v>0.44800000000000001</v>
      </c>
      <c r="Q242" s="5">
        <v>0.45200000000000001</v>
      </c>
      <c r="R242" s="5">
        <v>0.48899999999999999</v>
      </c>
      <c r="S242" s="5">
        <v>0.53400000000000003</v>
      </c>
      <c r="T242" s="5">
        <v>0.59599999999999997</v>
      </c>
      <c r="U242" s="5">
        <v>0.621</v>
      </c>
      <c r="V242" s="5">
        <v>0.57699999999999996</v>
      </c>
      <c r="W242" s="5">
        <v>0.61799999999999999</v>
      </c>
      <c r="X242" s="5">
        <v>0.65</v>
      </c>
      <c r="Y242" s="5">
        <v>0.65700000000000003</v>
      </c>
      <c r="Z242" s="5">
        <v>0.67600000000000005</v>
      </c>
      <c r="AA242" s="5">
        <v>0.71399999999999997</v>
      </c>
      <c r="AB242" s="5">
        <v>0.745</v>
      </c>
      <c r="AC242" s="5">
        <v>0.751</v>
      </c>
      <c r="AD242" s="5">
        <v>0.67600000000000005</v>
      </c>
      <c r="AE242" s="5">
        <v>0.76</v>
      </c>
      <c r="AF242" s="5">
        <v>0.83</v>
      </c>
      <c r="AG242" s="5">
        <v>0.92200000000000004</v>
      </c>
      <c r="AH242" s="29" t="s">
        <v>369</v>
      </c>
      <c r="AI242" s="27" t="str">
        <f t="shared" si="103"/>
        <v/>
      </c>
      <c r="AJ242" s="36" t="str">
        <f t="shared" si="97"/>
        <v/>
      </c>
    </row>
    <row r="243" spans="1:36" x14ac:dyDescent="0.35">
      <c r="A243" s="4" t="s">
        <v>200</v>
      </c>
      <c r="B243" s="9" t="s">
        <v>201</v>
      </c>
      <c r="C243" s="9" t="s">
        <v>187</v>
      </c>
      <c r="D243" s="9" t="s">
        <v>188</v>
      </c>
      <c r="AH243" s="29" t="s">
        <v>369</v>
      </c>
      <c r="AI243" s="27" t="str">
        <f t="shared" si="103"/>
        <v/>
      </c>
      <c r="AJ243" s="36" t="str">
        <f t="shared" si="97"/>
        <v/>
      </c>
    </row>
    <row r="244" spans="1:36" x14ac:dyDescent="0.35">
      <c r="A244" s="4" t="s">
        <v>200</v>
      </c>
      <c r="B244" s="9" t="s">
        <v>201</v>
      </c>
      <c r="C244" s="9" t="s">
        <v>189</v>
      </c>
      <c r="D244" s="9" t="s">
        <v>190</v>
      </c>
      <c r="E244" s="5">
        <v>1E-3</v>
      </c>
      <c r="F244" s="5">
        <v>1E-3</v>
      </c>
      <c r="G244" s="5">
        <v>1E-3</v>
      </c>
      <c r="H244" s="5">
        <v>1E-3</v>
      </c>
      <c r="I244" s="5">
        <v>1E-3</v>
      </c>
      <c r="J244" s="5">
        <v>1E-3</v>
      </c>
      <c r="K244" s="5">
        <v>1E-3</v>
      </c>
      <c r="L244" s="5">
        <v>1E-3</v>
      </c>
      <c r="M244" s="5">
        <v>1E-3</v>
      </c>
      <c r="N244" s="5">
        <v>1E-3</v>
      </c>
      <c r="O244" s="5">
        <v>1E-3</v>
      </c>
      <c r="P244" s="5">
        <v>1E-3</v>
      </c>
      <c r="Q244" s="5">
        <v>1E-3</v>
      </c>
      <c r="R244" s="5">
        <v>0</v>
      </c>
      <c r="S244" s="5">
        <v>1E-3</v>
      </c>
      <c r="T244" s="5">
        <v>8.9999999999999993E-3</v>
      </c>
      <c r="U244" s="5">
        <v>1.0999999999999999E-2</v>
      </c>
      <c r="V244" s="5">
        <v>0.01</v>
      </c>
      <c r="W244" s="5">
        <v>1.4E-2</v>
      </c>
      <c r="X244" s="5">
        <v>1.2999999999999999E-2</v>
      </c>
      <c r="Y244" s="5">
        <v>1.0999999999999999E-2</v>
      </c>
      <c r="Z244" s="5">
        <v>1.0999999999999999E-2</v>
      </c>
      <c r="AA244" s="5">
        <v>1.0999999999999999E-2</v>
      </c>
      <c r="AB244" s="5">
        <v>0.01</v>
      </c>
      <c r="AC244" s="5">
        <v>1.0999999999999999E-2</v>
      </c>
      <c r="AD244" s="5">
        <v>1.0999999999999999E-2</v>
      </c>
      <c r="AE244" s="5">
        <v>0.01</v>
      </c>
      <c r="AF244" s="5">
        <v>1.2E-2</v>
      </c>
      <c r="AG244" s="5">
        <v>1.4E-2</v>
      </c>
      <c r="AH244" s="29" t="s">
        <v>369</v>
      </c>
      <c r="AI244" s="27" t="str">
        <f t="shared" si="103"/>
        <v/>
      </c>
      <c r="AJ244" s="36" t="str">
        <f t="shared" si="97"/>
        <v/>
      </c>
    </row>
    <row r="245" spans="1:36" x14ac:dyDescent="0.35">
      <c r="A245" s="4" t="s">
        <v>200</v>
      </c>
      <c r="B245" s="9" t="s">
        <v>201</v>
      </c>
      <c r="C245" s="9" t="s">
        <v>191</v>
      </c>
      <c r="D245" s="9" t="s">
        <v>192</v>
      </c>
      <c r="E245" s="5">
        <v>9.1999999999999998E-2</v>
      </c>
      <c r="F245" s="5">
        <v>9.4E-2</v>
      </c>
      <c r="G245" s="5">
        <v>8.4000000000000005E-2</v>
      </c>
      <c r="H245" s="5">
        <v>9.0999999999999998E-2</v>
      </c>
      <c r="I245" s="5">
        <v>8.2000000000000003E-2</v>
      </c>
      <c r="J245" s="5">
        <v>7.8E-2</v>
      </c>
      <c r="K245" s="5">
        <v>7.1999999999999995E-2</v>
      </c>
      <c r="L245" s="5">
        <v>8.1000000000000003E-2</v>
      </c>
      <c r="M245" s="5">
        <v>8.5000000000000006E-2</v>
      </c>
      <c r="N245" s="5">
        <v>9.6000000000000002E-2</v>
      </c>
      <c r="O245" s="5">
        <v>9.7000000000000003E-2</v>
      </c>
      <c r="P245" s="5">
        <v>0.26400000000000001</v>
      </c>
      <c r="Q245" s="5">
        <v>0.26600000000000001</v>
      </c>
      <c r="R245" s="5">
        <v>0.26900000000000002</v>
      </c>
      <c r="S245" s="5">
        <v>0.26900000000000002</v>
      </c>
      <c r="T245" s="5">
        <v>0.27</v>
      </c>
      <c r="U245" s="5">
        <v>0.27600000000000002</v>
      </c>
      <c r="V245" s="5">
        <v>0.31900000000000001</v>
      </c>
      <c r="W245" s="5">
        <v>0.30299999999999999</v>
      </c>
      <c r="X245" s="5">
        <v>0.3</v>
      </c>
      <c r="Y245" s="5">
        <v>0.29399999999999998</v>
      </c>
      <c r="Z245" s="5">
        <v>0.27700000000000002</v>
      </c>
      <c r="AA245" s="5">
        <v>0.27300000000000002</v>
      </c>
      <c r="AB245" s="5">
        <v>0.27600000000000002</v>
      </c>
      <c r="AC245" s="5">
        <v>0.28699999999999998</v>
      </c>
      <c r="AD245" s="5">
        <v>0.29899999999999999</v>
      </c>
      <c r="AE245" s="5">
        <v>0.314</v>
      </c>
      <c r="AF245" s="5">
        <v>0.35599999999999998</v>
      </c>
      <c r="AG245" s="5">
        <v>0.41799999999999998</v>
      </c>
      <c r="AH245" s="29" t="s">
        <v>369</v>
      </c>
      <c r="AI245" s="27" t="str">
        <f t="shared" si="103"/>
        <v/>
      </c>
      <c r="AJ245" s="36" t="str">
        <f t="shared" si="97"/>
        <v/>
      </c>
    </row>
    <row r="246" spans="1:36" x14ac:dyDescent="0.35">
      <c r="A246" s="4" t="s">
        <v>200</v>
      </c>
      <c r="B246" s="9" t="s">
        <v>201</v>
      </c>
      <c r="C246" s="9" t="s">
        <v>193</v>
      </c>
      <c r="D246" s="9" t="s">
        <v>194</v>
      </c>
      <c r="AH246" s="29" t="s">
        <v>369</v>
      </c>
      <c r="AI246" s="27" t="str">
        <f t="shared" si="103"/>
        <v/>
      </c>
      <c r="AJ246" s="36" t="str">
        <f t="shared" si="97"/>
        <v/>
      </c>
    </row>
    <row r="247" spans="1:36" x14ac:dyDescent="0.35">
      <c r="A247" s="4" t="s">
        <v>200</v>
      </c>
      <c r="B247" s="9" t="s">
        <v>201</v>
      </c>
      <c r="C247" s="9" t="s">
        <v>195</v>
      </c>
      <c r="D247" s="9" t="s">
        <v>196</v>
      </c>
      <c r="E247" s="5">
        <v>0.51600000000000001</v>
      </c>
      <c r="F247" s="5">
        <v>0.55200000000000005</v>
      </c>
      <c r="G247" s="5">
        <v>0.59199999999999997</v>
      </c>
      <c r="H247" s="5">
        <v>0.59799999999999998</v>
      </c>
      <c r="I247" s="5">
        <v>0.61</v>
      </c>
      <c r="J247" s="5">
        <v>0.67800000000000005</v>
      </c>
      <c r="K247" s="5">
        <v>0.64100000000000001</v>
      </c>
      <c r="L247" s="5">
        <v>0.72399999999999998</v>
      </c>
      <c r="M247" s="5">
        <v>0.76800000000000002</v>
      </c>
      <c r="N247" s="5">
        <v>0.81299999999999994</v>
      </c>
      <c r="O247" s="5">
        <v>0.83499999999999996</v>
      </c>
      <c r="P247" s="5">
        <v>0.90600000000000003</v>
      </c>
      <c r="Q247" s="5">
        <v>0.91500000000000004</v>
      </c>
      <c r="R247" s="5">
        <v>0.95599999999999996</v>
      </c>
      <c r="S247" s="5">
        <v>1.004</v>
      </c>
      <c r="T247" s="5">
        <v>0.94899999999999995</v>
      </c>
      <c r="U247" s="5">
        <v>0.95899999999999996</v>
      </c>
      <c r="V247" s="5">
        <v>0.998</v>
      </c>
      <c r="W247" s="5">
        <v>1.0369999999999999</v>
      </c>
      <c r="X247" s="5">
        <v>1.046</v>
      </c>
      <c r="Y247" s="5">
        <v>1.008</v>
      </c>
      <c r="Z247" s="5">
        <v>1.0049999999999999</v>
      </c>
      <c r="AA247" s="5">
        <v>1.026</v>
      </c>
      <c r="AB247" s="5">
        <v>1.0249999999999999</v>
      </c>
      <c r="AC247" s="5">
        <v>1.0109999999999999</v>
      </c>
      <c r="AD247" s="5">
        <v>0.96</v>
      </c>
      <c r="AE247" s="5">
        <v>0.97899999999999998</v>
      </c>
      <c r="AF247" s="5">
        <v>1.0609999999999999</v>
      </c>
      <c r="AG247" s="5">
        <v>1.073</v>
      </c>
      <c r="AH247" s="29" t="s">
        <v>369</v>
      </c>
      <c r="AI247" s="27" t="str">
        <f t="shared" si="103"/>
        <v/>
      </c>
      <c r="AJ247" s="36" t="str">
        <f t="shared" si="97"/>
        <v/>
      </c>
    </row>
    <row r="248" spans="1:36" x14ac:dyDescent="0.35">
      <c r="B248" s="2" t="s">
        <v>197</v>
      </c>
      <c r="AH248" s="29"/>
    </row>
    <row r="249" spans="1:36" x14ac:dyDescent="0.35">
      <c r="A249" s="4" t="s">
        <v>202</v>
      </c>
      <c r="B249" s="9" t="s">
        <v>203</v>
      </c>
      <c r="C249" s="9" t="s">
        <v>37</v>
      </c>
      <c r="D249" s="9" t="s">
        <v>38</v>
      </c>
      <c r="E249" s="5">
        <v>0.56000000000000005</v>
      </c>
      <c r="F249" s="5">
        <v>0.70099999999999996</v>
      </c>
      <c r="G249" s="5">
        <v>0.72599999999999998</v>
      </c>
      <c r="H249" s="5">
        <v>0.63600000000000001</v>
      </c>
      <c r="I249" s="5">
        <v>0.71899999999999997</v>
      </c>
      <c r="J249" s="5">
        <v>0.65600000000000003</v>
      </c>
      <c r="K249" s="5">
        <v>0.65</v>
      </c>
      <c r="L249" s="5">
        <v>0.65300000000000002</v>
      </c>
      <c r="M249" s="5">
        <v>0.97299999999999998</v>
      </c>
      <c r="N249" s="5">
        <v>1.0469999999999999</v>
      </c>
      <c r="O249" s="5">
        <v>1.0549999999999999</v>
      </c>
      <c r="P249" s="5">
        <v>1.1200000000000001</v>
      </c>
      <c r="Q249" s="5">
        <v>1.236</v>
      </c>
      <c r="R249" s="5">
        <v>1.3720000000000001</v>
      </c>
      <c r="S249" s="5">
        <v>1.4830000000000001</v>
      </c>
      <c r="T249" s="5">
        <v>1.5640000000000001</v>
      </c>
      <c r="U249" s="5">
        <v>1.639</v>
      </c>
      <c r="V249" s="5">
        <v>1.7010000000000001</v>
      </c>
      <c r="W249" s="5">
        <v>1.8340000000000001</v>
      </c>
      <c r="X249" s="5">
        <v>1.93</v>
      </c>
      <c r="Y249" s="5">
        <v>2.0009999999999999</v>
      </c>
      <c r="Z249" s="5">
        <v>2.0470000000000002</v>
      </c>
      <c r="AA249" s="5">
        <v>2.0960000000000001</v>
      </c>
      <c r="AB249" s="5">
        <v>2.1240000000000001</v>
      </c>
      <c r="AC249" s="5">
        <v>2.1659999999999999</v>
      </c>
      <c r="AD249" s="5">
        <v>2.1920000000000002</v>
      </c>
      <c r="AE249" s="5">
        <v>2.25</v>
      </c>
      <c r="AF249" s="5">
        <v>2.4500000000000002</v>
      </c>
      <c r="AG249" s="5">
        <v>2.6509999999999998</v>
      </c>
      <c r="AH249" s="35"/>
      <c r="AI249" s="24"/>
      <c r="AJ249" s="25"/>
    </row>
    <row r="250" spans="1:36" x14ac:dyDescent="0.35">
      <c r="A250" s="4" t="s">
        <v>202</v>
      </c>
      <c r="B250" s="9" t="s">
        <v>203</v>
      </c>
      <c r="C250" s="9" t="s">
        <v>39</v>
      </c>
      <c r="D250" s="9" t="s">
        <v>40</v>
      </c>
      <c r="E250" s="5">
        <v>0.22700000000000001</v>
      </c>
      <c r="F250" s="5">
        <v>0.28299999999999997</v>
      </c>
      <c r="G250" s="5">
        <v>0.29299999999999998</v>
      </c>
      <c r="H250" s="5">
        <v>0.25800000000000001</v>
      </c>
      <c r="I250" s="5">
        <v>0.41799999999999998</v>
      </c>
      <c r="J250" s="5">
        <v>0.35099999999999998</v>
      </c>
      <c r="K250" s="5">
        <v>0.35899999999999999</v>
      </c>
      <c r="L250" s="5">
        <v>0.222</v>
      </c>
      <c r="M250" s="5">
        <v>0.29299999999999998</v>
      </c>
      <c r="N250" s="5">
        <v>0.376</v>
      </c>
      <c r="O250" s="5">
        <v>0.432</v>
      </c>
      <c r="P250" s="5">
        <v>0.40899999999999997</v>
      </c>
      <c r="Q250" s="5">
        <v>0.44900000000000001</v>
      </c>
      <c r="R250" s="5">
        <v>0.46899999999999997</v>
      </c>
      <c r="S250" s="5">
        <v>0.47599999999999998</v>
      </c>
      <c r="T250" s="5">
        <v>0.48199999999999998</v>
      </c>
      <c r="U250" s="5">
        <v>0.48399999999999999</v>
      </c>
      <c r="V250" s="5">
        <v>0.499</v>
      </c>
      <c r="W250" s="5">
        <v>0.51700000000000002</v>
      </c>
      <c r="X250" s="5">
        <v>0.54500000000000004</v>
      </c>
      <c r="Y250" s="5">
        <v>0.56499999999999995</v>
      </c>
      <c r="Z250" s="5">
        <v>0.57799999999999996</v>
      </c>
      <c r="AA250" s="5">
        <v>0.59499999999999997</v>
      </c>
      <c r="AB250" s="5">
        <v>0.60599999999999998</v>
      </c>
      <c r="AC250" s="5">
        <v>0.61199999999999999</v>
      </c>
      <c r="AD250" s="5">
        <v>0.623</v>
      </c>
      <c r="AE250" s="5">
        <v>0.64</v>
      </c>
      <c r="AF250" s="5">
        <v>0.69799999999999995</v>
      </c>
      <c r="AG250" s="5">
        <v>0.79300000000000004</v>
      </c>
      <c r="AH250" s="35" t="s">
        <v>369</v>
      </c>
      <c r="AI250" s="24"/>
      <c r="AJ250" s="25"/>
    </row>
    <row r="251" spans="1:36" x14ac:dyDescent="0.35">
      <c r="A251" s="4" t="s">
        <v>202</v>
      </c>
      <c r="B251" s="9" t="s">
        <v>203</v>
      </c>
      <c r="C251" s="9" t="s">
        <v>41</v>
      </c>
      <c r="D251" s="9" t="s">
        <v>42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1E-3</v>
      </c>
      <c r="AG251" s="5">
        <v>1E-3</v>
      </c>
      <c r="AH251" s="29" t="s">
        <v>369</v>
      </c>
      <c r="AI251" s="27"/>
      <c r="AJ251" s="36"/>
    </row>
    <row r="252" spans="1:36" x14ac:dyDescent="0.35">
      <c r="A252" s="4" t="s">
        <v>202</v>
      </c>
      <c r="B252" s="9" t="s">
        <v>203</v>
      </c>
      <c r="C252" s="9" t="s">
        <v>43</v>
      </c>
      <c r="D252" s="9" t="s">
        <v>44</v>
      </c>
      <c r="AH252" s="29" t="s">
        <v>369</v>
      </c>
      <c r="AI252" s="27"/>
      <c r="AJ252" s="36"/>
    </row>
    <row r="253" spans="1:36" x14ac:dyDescent="0.35">
      <c r="A253" s="4" t="s">
        <v>202</v>
      </c>
      <c r="B253" s="9" t="s">
        <v>203</v>
      </c>
      <c r="C253" s="9" t="s">
        <v>45</v>
      </c>
      <c r="D253" s="9" t="s">
        <v>46</v>
      </c>
      <c r="E253" s="5">
        <v>0.22700000000000001</v>
      </c>
      <c r="F253" s="5">
        <v>0.28299999999999997</v>
      </c>
      <c r="G253" s="5">
        <v>0.29299999999999998</v>
      </c>
      <c r="H253" s="5">
        <v>0.25800000000000001</v>
      </c>
      <c r="I253" s="5">
        <v>0.41799999999999998</v>
      </c>
      <c r="J253" s="5">
        <v>0.35099999999999998</v>
      </c>
      <c r="K253" s="5">
        <v>0.35899999999999999</v>
      </c>
      <c r="L253" s="5">
        <v>0.222</v>
      </c>
      <c r="M253" s="5">
        <v>0.29299999999999998</v>
      </c>
      <c r="N253" s="5">
        <v>0.376</v>
      </c>
      <c r="O253" s="5">
        <v>0.432</v>
      </c>
      <c r="P253" s="5">
        <v>0.40899999999999997</v>
      </c>
      <c r="Q253" s="5">
        <v>0.44900000000000001</v>
      </c>
      <c r="R253" s="5">
        <v>0.46899999999999997</v>
      </c>
      <c r="S253" s="5">
        <v>0.47599999999999998</v>
      </c>
      <c r="T253" s="5">
        <v>0.48199999999999998</v>
      </c>
      <c r="U253" s="5">
        <v>0.48299999999999998</v>
      </c>
      <c r="V253" s="5">
        <v>0.499</v>
      </c>
      <c r="W253" s="5">
        <v>0.51400000000000001</v>
      </c>
      <c r="X253" s="5">
        <v>0.54200000000000004</v>
      </c>
      <c r="Y253" s="5">
        <v>0.56200000000000006</v>
      </c>
      <c r="Z253" s="5">
        <v>0.57499999999999996</v>
      </c>
      <c r="AA253" s="5">
        <v>0.59199999999999997</v>
      </c>
      <c r="AB253" s="5">
        <v>0.60299999999999998</v>
      </c>
      <c r="AC253" s="5">
        <v>0.60899999999999999</v>
      </c>
      <c r="AD253" s="5">
        <v>0.62</v>
      </c>
      <c r="AE253" s="5">
        <v>0.63700000000000001</v>
      </c>
      <c r="AF253" s="5">
        <v>0.69399999999999995</v>
      </c>
      <c r="AG253" s="5">
        <v>0.78900000000000003</v>
      </c>
      <c r="AH253" s="29" t="s">
        <v>369</v>
      </c>
      <c r="AI253" s="27"/>
      <c r="AJ253" s="36"/>
    </row>
    <row r="254" spans="1:36" x14ac:dyDescent="0.35">
      <c r="A254" s="4" t="s">
        <v>202</v>
      </c>
      <c r="B254" s="9" t="s">
        <v>203</v>
      </c>
      <c r="C254" s="9" t="s">
        <v>47</v>
      </c>
      <c r="D254" s="9" t="s">
        <v>48</v>
      </c>
      <c r="AH254" s="29" t="s">
        <v>369</v>
      </c>
      <c r="AI254" s="27"/>
      <c r="AJ254" s="36"/>
    </row>
    <row r="255" spans="1:36" x14ac:dyDescent="0.35">
      <c r="A255" s="4" t="s">
        <v>202</v>
      </c>
      <c r="B255" s="9" t="s">
        <v>203</v>
      </c>
      <c r="C255" s="9" t="s">
        <v>49</v>
      </c>
      <c r="D255" s="9" t="s">
        <v>50</v>
      </c>
      <c r="AH255" s="29" t="s">
        <v>369</v>
      </c>
      <c r="AI255" s="27"/>
      <c r="AJ255" s="36"/>
    </row>
    <row r="256" spans="1:36" x14ac:dyDescent="0.35">
      <c r="A256" s="4" t="s">
        <v>202</v>
      </c>
      <c r="B256" s="9" t="s">
        <v>203</v>
      </c>
      <c r="C256" s="9" t="s">
        <v>51</v>
      </c>
      <c r="D256" s="9" t="s">
        <v>52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1E-3</v>
      </c>
      <c r="V256" s="5">
        <v>0</v>
      </c>
      <c r="W256" s="5">
        <v>3.0000000000000001E-3</v>
      </c>
      <c r="X256" s="5">
        <v>3.0000000000000001E-3</v>
      </c>
      <c r="Y256" s="5">
        <v>3.0000000000000001E-3</v>
      </c>
      <c r="Z256" s="5">
        <v>3.0000000000000001E-3</v>
      </c>
      <c r="AA256" s="5">
        <v>3.0000000000000001E-3</v>
      </c>
      <c r="AB256" s="5">
        <v>3.0000000000000001E-3</v>
      </c>
      <c r="AC256" s="5">
        <v>3.0000000000000001E-3</v>
      </c>
      <c r="AD256" s="5">
        <v>3.0000000000000001E-3</v>
      </c>
      <c r="AE256" s="5">
        <v>3.0000000000000001E-3</v>
      </c>
      <c r="AF256" s="5">
        <v>3.0000000000000001E-3</v>
      </c>
      <c r="AG256" s="5">
        <v>3.0000000000000001E-3</v>
      </c>
      <c r="AH256" s="29" t="s">
        <v>369</v>
      </c>
      <c r="AI256" s="27"/>
      <c r="AJ256" s="36"/>
    </row>
    <row r="257" spans="1:36" x14ac:dyDescent="0.35">
      <c r="A257" s="4" t="s">
        <v>202</v>
      </c>
      <c r="B257" s="9" t="s">
        <v>203</v>
      </c>
      <c r="C257" s="9" t="s">
        <v>53</v>
      </c>
      <c r="D257" s="9" t="s">
        <v>54</v>
      </c>
      <c r="AH257" s="29" t="s">
        <v>369</v>
      </c>
      <c r="AI257" s="27"/>
      <c r="AJ257" s="36"/>
    </row>
    <row r="258" spans="1:36" x14ac:dyDescent="0.35">
      <c r="A258" s="4" t="s">
        <v>202</v>
      </c>
      <c r="B258" s="9" t="s">
        <v>203</v>
      </c>
      <c r="C258" s="9" t="s">
        <v>55</v>
      </c>
      <c r="D258" s="9" t="s">
        <v>56</v>
      </c>
      <c r="AH258" s="29"/>
      <c r="AI258" s="27"/>
      <c r="AJ258" s="36"/>
    </row>
    <row r="259" spans="1:36" x14ac:dyDescent="0.35">
      <c r="A259" s="4" t="s">
        <v>202</v>
      </c>
      <c r="B259" s="9" t="s">
        <v>203</v>
      </c>
      <c r="C259" s="9" t="s">
        <v>57</v>
      </c>
      <c r="D259" s="9" t="s">
        <v>58</v>
      </c>
      <c r="AH259" s="35" t="s">
        <v>369</v>
      </c>
      <c r="AI259" s="24"/>
      <c r="AJ259" s="25"/>
    </row>
    <row r="260" spans="1:36" x14ac:dyDescent="0.35">
      <c r="A260" s="4" t="s">
        <v>202</v>
      </c>
      <c r="B260" s="9" t="s">
        <v>203</v>
      </c>
      <c r="C260" s="9" t="s">
        <v>59</v>
      </c>
      <c r="D260" s="9" t="s">
        <v>60</v>
      </c>
      <c r="AH260" s="29" t="s">
        <v>369</v>
      </c>
      <c r="AI260" s="27"/>
      <c r="AJ260" s="36"/>
    </row>
    <row r="261" spans="1:36" x14ac:dyDescent="0.35">
      <c r="A261" s="4" t="s">
        <v>202</v>
      </c>
      <c r="B261" s="9" t="s">
        <v>203</v>
      </c>
      <c r="C261" s="9" t="s">
        <v>61</v>
      </c>
      <c r="D261" s="9" t="s">
        <v>62</v>
      </c>
      <c r="AH261" s="29" t="s">
        <v>369</v>
      </c>
      <c r="AI261" s="27"/>
      <c r="AJ261" s="36"/>
    </row>
    <row r="262" spans="1:36" x14ac:dyDescent="0.35">
      <c r="A262" s="4" t="s">
        <v>202</v>
      </c>
      <c r="B262" s="9" t="s">
        <v>203</v>
      </c>
      <c r="C262" s="9" t="s">
        <v>63</v>
      </c>
      <c r="D262" s="9" t="s">
        <v>64</v>
      </c>
      <c r="AH262" s="29" t="s">
        <v>369</v>
      </c>
      <c r="AI262" s="27"/>
      <c r="AJ262" s="36"/>
    </row>
    <row r="263" spans="1:36" x14ac:dyDescent="0.35">
      <c r="A263" s="4" t="s">
        <v>202</v>
      </c>
      <c r="B263" s="9" t="s">
        <v>203</v>
      </c>
      <c r="C263" s="9" t="s">
        <v>65</v>
      </c>
      <c r="D263" s="9" t="s">
        <v>66</v>
      </c>
      <c r="AH263" s="29" t="s">
        <v>369</v>
      </c>
      <c r="AI263" s="27"/>
      <c r="AJ263" s="36"/>
    </row>
    <row r="264" spans="1:36" x14ac:dyDescent="0.35">
      <c r="A264" s="4" t="s">
        <v>202</v>
      </c>
      <c r="B264" s="9" t="s">
        <v>203</v>
      </c>
      <c r="C264" s="9" t="s">
        <v>67</v>
      </c>
      <c r="D264" s="9" t="s">
        <v>68</v>
      </c>
      <c r="AH264" s="29" t="s">
        <v>369</v>
      </c>
      <c r="AI264" s="27"/>
      <c r="AJ264" s="36"/>
    </row>
    <row r="265" spans="1:36" x14ac:dyDescent="0.35">
      <c r="A265" s="4" t="s">
        <v>202</v>
      </c>
      <c r="B265" s="9" t="s">
        <v>203</v>
      </c>
      <c r="C265" s="9" t="s">
        <v>69</v>
      </c>
      <c r="D265" s="9" t="s">
        <v>70</v>
      </c>
      <c r="E265" s="5">
        <v>7.0000000000000001E-3</v>
      </c>
      <c r="F265" s="5">
        <v>7.0000000000000001E-3</v>
      </c>
      <c r="G265" s="5">
        <v>8.0000000000000002E-3</v>
      </c>
      <c r="H265" s="5">
        <v>7.0000000000000001E-3</v>
      </c>
      <c r="I265" s="5">
        <v>7.0000000000000001E-3</v>
      </c>
      <c r="J265" s="5">
        <v>6.0000000000000001E-3</v>
      </c>
      <c r="K265" s="5">
        <v>6.0000000000000001E-3</v>
      </c>
      <c r="L265" s="5">
        <v>6.0000000000000001E-3</v>
      </c>
      <c r="M265" s="5">
        <v>1.0999999999999999E-2</v>
      </c>
      <c r="N265" s="5">
        <v>1.4E-2</v>
      </c>
      <c r="O265" s="5">
        <v>1.4E-2</v>
      </c>
      <c r="P265" s="5">
        <v>1.7000000000000001E-2</v>
      </c>
      <c r="Q265" s="5">
        <v>1.9E-2</v>
      </c>
      <c r="R265" s="5">
        <v>2.1000000000000001E-2</v>
      </c>
      <c r="S265" s="5">
        <v>2.7E-2</v>
      </c>
      <c r="T265" s="5">
        <v>2.7E-2</v>
      </c>
      <c r="U265" s="5">
        <v>3.2000000000000001E-2</v>
      </c>
      <c r="V265" s="5">
        <v>3.2000000000000001E-2</v>
      </c>
      <c r="W265" s="5">
        <v>3.7999999999999999E-2</v>
      </c>
      <c r="X265" s="5">
        <v>4.2000000000000003E-2</v>
      </c>
      <c r="Y265" s="5">
        <v>4.3999999999999997E-2</v>
      </c>
      <c r="Z265" s="5">
        <v>4.5999999999999999E-2</v>
      </c>
      <c r="AA265" s="5">
        <v>0.05</v>
      </c>
      <c r="AB265" s="5">
        <v>5.0999999999999997E-2</v>
      </c>
      <c r="AC265" s="5">
        <v>5.3999999999999999E-2</v>
      </c>
      <c r="AD265" s="5">
        <v>5.6000000000000001E-2</v>
      </c>
      <c r="AE265" s="5">
        <v>5.7000000000000002E-2</v>
      </c>
      <c r="AF265" s="5">
        <v>5.8999999999999997E-2</v>
      </c>
      <c r="AG265" s="5">
        <v>6.5000000000000002E-2</v>
      </c>
      <c r="AH265" s="35" t="s">
        <v>369</v>
      </c>
      <c r="AI265" s="24"/>
      <c r="AJ265" s="25"/>
    </row>
    <row r="266" spans="1:36" x14ac:dyDescent="0.35">
      <c r="A266" s="4" t="s">
        <v>202</v>
      </c>
      <c r="B266" s="9" t="s">
        <v>203</v>
      </c>
      <c r="C266" s="9" t="s">
        <v>71</v>
      </c>
      <c r="D266" s="9" t="s">
        <v>72</v>
      </c>
      <c r="E266" s="5">
        <v>2E-3</v>
      </c>
      <c r="F266" s="5">
        <v>3.0000000000000001E-3</v>
      </c>
      <c r="G266" s="5">
        <v>3.0000000000000001E-3</v>
      </c>
      <c r="H266" s="5">
        <v>2E-3</v>
      </c>
      <c r="I266" s="5">
        <v>3.0000000000000001E-3</v>
      </c>
      <c r="J266" s="5">
        <v>2E-3</v>
      </c>
      <c r="K266" s="5">
        <v>2E-3</v>
      </c>
      <c r="L266" s="5">
        <v>2E-3</v>
      </c>
      <c r="M266" s="5">
        <v>4.0000000000000001E-3</v>
      </c>
      <c r="N266" s="5">
        <v>5.0000000000000001E-3</v>
      </c>
      <c r="O266" s="5">
        <v>5.0000000000000001E-3</v>
      </c>
      <c r="P266" s="5">
        <v>5.0000000000000001E-3</v>
      </c>
      <c r="Q266" s="5">
        <v>6.0000000000000001E-3</v>
      </c>
      <c r="R266" s="5">
        <v>7.0000000000000001E-3</v>
      </c>
      <c r="S266" s="5">
        <v>8.9999999999999993E-3</v>
      </c>
      <c r="T266" s="5">
        <v>8.0000000000000002E-3</v>
      </c>
      <c r="U266" s="5">
        <v>1.0999999999999999E-2</v>
      </c>
      <c r="V266" s="5">
        <v>0.01</v>
      </c>
      <c r="W266" s="5">
        <v>1.2999999999999999E-2</v>
      </c>
      <c r="X266" s="5">
        <v>1.4999999999999999E-2</v>
      </c>
      <c r="Y266" s="5">
        <v>1.6E-2</v>
      </c>
      <c r="Z266" s="5">
        <v>1.7000000000000001E-2</v>
      </c>
      <c r="AA266" s="5">
        <v>1.7999999999999999E-2</v>
      </c>
      <c r="AB266" s="5">
        <v>1.7999999999999999E-2</v>
      </c>
      <c r="AC266" s="5">
        <v>1.9E-2</v>
      </c>
      <c r="AD266" s="5">
        <v>0.02</v>
      </c>
      <c r="AE266" s="5">
        <v>2.1000000000000001E-2</v>
      </c>
      <c r="AF266" s="5">
        <v>2.1999999999999999E-2</v>
      </c>
      <c r="AG266" s="5">
        <v>2.5000000000000001E-2</v>
      </c>
      <c r="AH266" s="29" t="s">
        <v>369</v>
      </c>
      <c r="AI266" s="27"/>
      <c r="AJ266" s="36"/>
    </row>
    <row r="267" spans="1:36" x14ac:dyDescent="0.35">
      <c r="A267" s="4" t="s">
        <v>202</v>
      </c>
      <c r="B267" s="9" t="s">
        <v>203</v>
      </c>
      <c r="C267" s="9" t="s">
        <v>73</v>
      </c>
      <c r="D267" s="9" t="s">
        <v>74</v>
      </c>
      <c r="E267" s="5">
        <v>5.0000000000000001E-3</v>
      </c>
      <c r="F267" s="5">
        <v>5.0000000000000001E-3</v>
      </c>
      <c r="G267" s="5">
        <v>5.0000000000000001E-3</v>
      </c>
      <c r="H267" s="5">
        <v>5.0000000000000001E-3</v>
      </c>
      <c r="I267" s="5">
        <v>5.0000000000000001E-3</v>
      </c>
      <c r="J267" s="5">
        <v>4.0000000000000001E-3</v>
      </c>
      <c r="K267" s="5">
        <v>4.0000000000000001E-3</v>
      </c>
      <c r="L267" s="5">
        <v>4.0000000000000001E-3</v>
      </c>
      <c r="M267" s="5">
        <v>8.0000000000000002E-3</v>
      </c>
      <c r="N267" s="5">
        <v>8.9999999999999993E-3</v>
      </c>
      <c r="O267" s="5">
        <v>8.9999999999999993E-3</v>
      </c>
      <c r="P267" s="5">
        <v>1.0999999999999999E-2</v>
      </c>
      <c r="Q267" s="5">
        <v>1.2E-2</v>
      </c>
      <c r="R267" s="5">
        <v>1.4E-2</v>
      </c>
      <c r="S267" s="5">
        <v>1.9E-2</v>
      </c>
      <c r="T267" s="5">
        <v>1.7999999999999999E-2</v>
      </c>
      <c r="U267" s="5">
        <v>2.1000000000000001E-2</v>
      </c>
      <c r="V267" s="5">
        <v>2.1999999999999999E-2</v>
      </c>
      <c r="W267" s="5">
        <v>2.5000000000000001E-2</v>
      </c>
      <c r="X267" s="5">
        <v>2.7E-2</v>
      </c>
      <c r="Y267" s="5">
        <v>2.8000000000000001E-2</v>
      </c>
      <c r="Z267" s="5">
        <v>0.03</v>
      </c>
      <c r="AA267" s="5">
        <v>3.2000000000000001E-2</v>
      </c>
      <c r="AB267" s="5">
        <v>3.3000000000000002E-2</v>
      </c>
      <c r="AC267" s="5">
        <v>3.5000000000000003E-2</v>
      </c>
      <c r="AD267" s="5">
        <v>3.5999999999999997E-2</v>
      </c>
      <c r="AE267" s="5">
        <v>3.5999999999999997E-2</v>
      </c>
      <c r="AF267" s="5">
        <v>3.6999999999999998E-2</v>
      </c>
      <c r="AG267" s="5">
        <v>0.04</v>
      </c>
      <c r="AH267" s="29" t="s">
        <v>369</v>
      </c>
      <c r="AI267" s="27"/>
      <c r="AJ267" s="36"/>
    </row>
    <row r="268" spans="1:36" x14ac:dyDescent="0.35">
      <c r="A268" s="4" t="s">
        <v>202</v>
      </c>
      <c r="B268" s="9" t="s">
        <v>203</v>
      </c>
      <c r="C268" s="9" t="s">
        <v>75</v>
      </c>
      <c r="D268" s="9" t="s">
        <v>76</v>
      </c>
      <c r="AH268" s="29" t="s">
        <v>369</v>
      </c>
      <c r="AI268" s="27"/>
      <c r="AJ268" s="36"/>
    </row>
    <row r="269" spans="1:36" x14ac:dyDescent="0.35">
      <c r="A269" s="4" t="s">
        <v>202</v>
      </c>
      <c r="B269" s="9" t="s">
        <v>203</v>
      </c>
      <c r="C269" s="9" t="s">
        <v>77</v>
      </c>
      <c r="D269" s="9" t="s">
        <v>78</v>
      </c>
      <c r="AH269" s="29" t="s">
        <v>369</v>
      </c>
      <c r="AI269" s="27"/>
      <c r="AJ269" s="36"/>
    </row>
    <row r="270" spans="1:36" x14ac:dyDescent="0.35">
      <c r="A270" s="4" t="s">
        <v>202</v>
      </c>
      <c r="B270" s="9" t="s">
        <v>203</v>
      </c>
      <c r="C270" s="9" t="s">
        <v>79</v>
      </c>
      <c r="D270" s="9" t="s">
        <v>80</v>
      </c>
      <c r="AH270" s="29" t="s">
        <v>369</v>
      </c>
      <c r="AI270" s="27"/>
      <c r="AJ270" s="36"/>
    </row>
    <row r="271" spans="1:36" x14ac:dyDescent="0.35">
      <c r="A271" s="4" t="s">
        <v>202</v>
      </c>
      <c r="B271" s="9" t="s">
        <v>203</v>
      </c>
      <c r="C271" s="9" t="s">
        <v>81</v>
      </c>
      <c r="D271" s="9" t="s">
        <v>82</v>
      </c>
      <c r="AH271" s="29" t="s">
        <v>369</v>
      </c>
      <c r="AI271" s="27"/>
      <c r="AJ271" s="36"/>
    </row>
    <row r="272" spans="1:36" x14ac:dyDescent="0.35">
      <c r="A272" s="4" t="s">
        <v>202</v>
      </c>
      <c r="B272" s="9" t="s">
        <v>203</v>
      </c>
      <c r="C272" s="9" t="s">
        <v>83</v>
      </c>
      <c r="D272" s="9" t="s">
        <v>84</v>
      </c>
      <c r="E272" s="5">
        <v>0.16200000000000001</v>
      </c>
      <c r="F272" s="5">
        <v>0.20499999999999999</v>
      </c>
      <c r="G272" s="5">
        <v>0.21199999999999999</v>
      </c>
      <c r="H272" s="5">
        <v>8.5999999999999993E-2</v>
      </c>
      <c r="I272" s="5">
        <v>0.14000000000000001</v>
      </c>
      <c r="J272" s="5">
        <v>0.13600000000000001</v>
      </c>
      <c r="K272" s="5">
        <v>0.13700000000000001</v>
      </c>
      <c r="L272" s="5">
        <v>0.29199999999999998</v>
      </c>
      <c r="M272" s="5">
        <v>0.43</v>
      </c>
      <c r="N272" s="5">
        <v>0.33900000000000002</v>
      </c>
      <c r="O272" s="5">
        <v>0.26800000000000002</v>
      </c>
      <c r="P272" s="5">
        <v>0.312</v>
      </c>
      <c r="Q272" s="5">
        <v>0.34399999999999997</v>
      </c>
      <c r="R272" s="5">
        <v>0.376</v>
      </c>
      <c r="S272" s="5">
        <v>0.39500000000000002</v>
      </c>
      <c r="T272" s="5">
        <v>0.44900000000000001</v>
      </c>
      <c r="U272" s="5">
        <v>0.45300000000000001</v>
      </c>
      <c r="V272" s="5">
        <v>0.44400000000000001</v>
      </c>
      <c r="W272" s="5">
        <v>0.48599999999999999</v>
      </c>
      <c r="X272" s="5">
        <v>0.501</v>
      </c>
      <c r="Y272" s="5">
        <v>0.504</v>
      </c>
      <c r="Z272" s="5">
        <v>0.51500000000000001</v>
      </c>
      <c r="AA272" s="5">
        <v>0.51700000000000002</v>
      </c>
      <c r="AB272" s="5">
        <v>0.53100000000000003</v>
      </c>
      <c r="AC272" s="5">
        <v>0.53200000000000003</v>
      </c>
      <c r="AD272" s="5">
        <v>0.52</v>
      </c>
      <c r="AE272" s="5">
        <v>0.51100000000000001</v>
      </c>
      <c r="AF272" s="5">
        <v>0.55600000000000005</v>
      </c>
      <c r="AG272" s="5">
        <v>0.58099999999999996</v>
      </c>
      <c r="AH272" s="35"/>
      <c r="AI272" s="24"/>
      <c r="AJ272" s="25"/>
    </row>
    <row r="273" spans="1:36" x14ac:dyDescent="0.35">
      <c r="A273" s="4" t="s">
        <v>202</v>
      </c>
      <c r="B273" s="9" t="s">
        <v>203</v>
      </c>
      <c r="C273" s="9" t="s">
        <v>85</v>
      </c>
      <c r="D273" s="9" t="s">
        <v>86</v>
      </c>
      <c r="E273" s="5">
        <v>8.0000000000000002E-3</v>
      </c>
      <c r="F273" s="5">
        <v>0.01</v>
      </c>
      <c r="G273" s="5">
        <v>0.01</v>
      </c>
      <c r="H273" s="5">
        <v>5.0000000000000001E-3</v>
      </c>
      <c r="I273" s="5">
        <v>7.0000000000000001E-3</v>
      </c>
      <c r="J273" s="5">
        <v>7.0000000000000001E-3</v>
      </c>
      <c r="K273" s="5">
        <v>7.0000000000000001E-3</v>
      </c>
      <c r="L273" s="5">
        <v>1.2999999999999999E-2</v>
      </c>
      <c r="M273" s="5">
        <v>0.02</v>
      </c>
      <c r="N273" s="5">
        <v>1.6E-2</v>
      </c>
      <c r="O273" s="5">
        <v>1.2999999999999999E-2</v>
      </c>
      <c r="P273" s="5">
        <v>1.4E-2</v>
      </c>
      <c r="Q273" s="5">
        <v>1.6E-2</v>
      </c>
      <c r="R273" s="5">
        <v>1.7000000000000001E-2</v>
      </c>
      <c r="S273" s="5">
        <v>1.7999999999999999E-2</v>
      </c>
      <c r="T273" s="5">
        <v>1.7999999999999999E-2</v>
      </c>
      <c r="U273" s="5">
        <v>0.02</v>
      </c>
      <c r="V273" s="5">
        <v>0.16800000000000001</v>
      </c>
      <c r="W273" s="5">
        <v>0.185</v>
      </c>
      <c r="X273" s="5">
        <v>0.161</v>
      </c>
      <c r="Y273" s="5">
        <v>0.157</v>
      </c>
      <c r="Z273" s="5">
        <v>0.151</v>
      </c>
      <c r="AA273" s="5">
        <v>0.14699999999999999</v>
      </c>
      <c r="AB273" s="5">
        <v>0.14699999999999999</v>
      </c>
      <c r="AC273" s="5">
        <v>0.13600000000000001</v>
      </c>
      <c r="AD273" s="5">
        <v>0.127</v>
      </c>
      <c r="AE273" s="5">
        <v>0.124</v>
      </c>
      <c r="AF273" s="5">
        <v>0.129</v>
      </c>
      <c r="AG273" s="5">
        <v>0.13800000000000001</v>
      </c>
      <c r="AH273" s="29"/>
      <c r="AI273" s="27"/>
      <c r="AJ273" s="36"/>
    </row>
    <row r="274" spans="1:36" x14ac:dyDescent="0.35">
      <c r="A274" s="4" t="s">
        <v>202</v>
      </c>
      <c r="B274" s="9" t="s">
        <v>203</v>
      </c>
      <c r="C274" s="9" t="s">
        <v>87</v>
      </c>
      <c r="D274" s="9" t="s">
        <v>88</v>
      </c>
      <c r="E274" s="5">
        <v>9.1999999999999998E-2</v>
      </c>
      <c r="F274" s="5">
        <v>0.11700000000000001</v>
      </c>
      <c r="G274" s="5">
        <v>0.12</v>
      </c>
      <c r="H274" s="5">
        <v>4.4999999999999998E-2</v>
      </c>
      <c r="I274" s="5">
        <v>7.5999999999999998E-2</v>
      </c>
      <c r="J274" s="5">
        <v>7.4999999999999997E-2</v>
      </c>
      <c r="K274" s="5">
        <v>7.4999999999999997E-2</v>
      </c>
      <c r="L274" s="5">
        <v>0.16900000000000001</v>
      </c>
      <c r="M274" s="5">
        <v>0.25</v>
      </c>
      <c r="N274" s="5">
        <v>0.19700000000000001</v>
      </c>
      <c r="O274" s="5">
        <v>0.153</v>
      </c>
      <c r="P274" s="5">
        <v>0.18</v>
      </c>
      <c r="Q274" s="5">
        <v>0.19900000000000001</v>
      </c>
      <c r="R274" s="5">
        <v>0.219</v>
      </c>
      <c r="S274" s="5">
        <v>0.23</v>
      </c>
      <c r="T274" s="5">
        <v>0.23200000000000001</v>
      </c>
      <c r="U274" s="5">
        <v>0.23200000000000001</v>
      </c>
      <c r="V274" s="5">
        <v>5.8999999999999997E-2</v>
      </c>
      <c r="W274" s="5">
        <v>6.4000000000000001E-2</v>
      </c>
      <c r="X274" s="5">
        <v>6.9000000000000006E-2</v>
      </c>
      <c r="Y274" s="5">
        <v>6.9000000000000006E-2</v>
      </c>
      <c r="Z274" s="5">
        <v>6.8000000000000005E-2</v>
      </c>
      <c r="AA274" s="5">
        <v>6.9000000000000006E-2</v>
      </c>
      <c r="AB274" s="5">
        <v>7.0000000000000007E-2</v>
      </c>
      <c r="AC274" s="5">
        <v>7.2999999999999995E-2</v>
      </c>
      <c r="AD274" s="5">
        <v>7.0999999999999994E-2</v>
      </c>
      <c r="AE274" s="5">
        <v>7.1999999999999995E-2</v>
      </c>
      <c r="AF274" s="5">
        <v>7.3999999999999996E-2</v>
      </c>
      <c r="AG274" s="5">
        <v>7.5999999999999998E-2</v>
      </c>
      <c r="AH274" s="29"/>
      <c r="AI274" s="27"/>
      <c r="AJ274" s="36"/>
    </row>
    <row r="275" spans="1:36" x14ac:dyDescent="0.35">
      <c r="A275" s="4" t="s">
        <v>202</v>
      </c>
      <c r="B275" s="9" t="s">
        <v>203</v>
      </c>
      <c r="C275" s="9" t="s">
        <v>89</v>
      </c>
      <c r="D275" s="9" t="s">
        <v>90</v>
      </c>
      <c r="E275" s="5">
        <v>4.0000000000000001E-3</v>
      </c>
      <c r="F275" s="5">
        <v>5.0000000000000001E-3</v>
      </c>
      <c r="G275" s="5">
        <v>5.0000000000000001E-3</v>
      </c>
      <c r="H275" s="5">
        <v>2E-3</v>
      </c>
      <c r="I275" s="5">
        <v>4.0000000000000001E-3</v>
      </c>
      <c r="J275" s="5">
        <v>3.0000000000000001E-3</v>
      </c>
      <c r="K275" s="5">
        <v>3.0000000000000001E-3</v>
      </c>
      <c r="L275" s="5">
        <v>7.0000000000000001E-3</v>
      </c>
      <c r="M275" s="5">
        <v>0.01</v>
      </c>
      <c r="N275" s="5">
        <v>8.0000000000000002E-3</v>
      </c>
      <c r="O275" s="5">
        <v>6.0000000000000001E-3</v>
      </c>
      <c r="P275" s="5">
        <v>7.0000000000000001E-3</v>
      </c>
      <c r="Q275" s="5">
        <v>8.0000000000000002E-3</v>
      </c>
      <c r="R275" s="5">
        <v>8.9999999999999993E-3</v>
      </c>
      <c r="S275" s="5">
        <v>8.9999999999999993E-3</v>
      </c>
      <c r="T275" s="5">
        <v>0.01</v>
      </c>
      <c r="U275" s="5">
        <v>0.01</v>
      </c>
      <c r="V275" s="5">
        <v>1.4999999999999999E-2</v>
      </c>
      <c r="W275" s="5">
        <v>1.4999999999999999E-2</v>
      </c>
      <c r="X275" s="5">
        <v>1.7000000000000001E-2</v>
      </c>
      <c r="Y275" s="5">
        <v>1.7000000000000001E-2</v>
      </c>
      <c r="Z275" s="5">
        <v>1.6E-2</v>
      </c>
      <c r="AA275" s="5">
        <v>1.7999999999999999E-2</v>
      </c>
      <c r="AB275" s="5">
        <v>1.7999999999999999E-2</v>
      </c>
      <c r="AC275" s="5">
        <v>1.7000000000000001E-2</v>
      </c>
      <c r="AD275" s="5">
        <v>1.7999999999999999E-2</v>
      </c>
      <c r="AE275" s="5">
        <v>1.7000000000000001E-2</v>
      </c>
      <c r="AF275" s="5">
        <v>3.7999999999999999E-2</v>
      </c>
      <c r="AG275" s="5">
        <v>0.04</v>
      </c>
      <c r="AH275" s="29"/>
      <c r="AI275" s="27"/>
      <c r="AJ275" s="36"/>
    </row>
    <row r="276" spans="1:36" x14ac:dyDescent="0.35">
      <c r="A276" s="4" t="s">
        <v>202</v>
      </c>
      <c r="B276" s="9" t="s">
        <v>203</v>
      </c>
      <c r="C276" s="9" t="s">
        <v>91</v>
      </c>
      <c r="D276" s="9" t="s">
        <v>92</v>
      </c>
      <c r="E276" s="5">
        <v>2E-3</v>
      </c>
      <c r="F276" s="5">
        <v>3.0000000000000001E-3</v>
      </c>
      <c r="G276" s="5">
        <v>3.0000000000000001E-3</v>
      </c>
      <c r="H276" s="5">
        <v>1E-3</v>
      </c>
      <c r="I276" s="5">
        <v>2E-3</v>
      </c>
      <c r="J276" s="5">
        <v>2E-3</v>
      </c>
      <c r="K276" s="5">
        <v>2E-3</v>
      </c>
      <c r="L276" s="5">
        <v>3.0000000000000001E-3</v>
      </c>
      <c r="M276" s="5">
        <v>5.0000000000000001E-3</v>
      </c>
      <c r="N276" s="5">
        <v>4.0000000000000001E-3</v>
      </c>
      <c r="O276" s="5">
        <v>3.0000000000000001E-3</v>
      </c>
      <c r="P276" s="5">
        <v>4.0000000000000001E-3</v>
      </c>
      <c r="Q276" s="5">
        <v>4.0000000000000001E-3</v>
      </c>
      <c r="R276" s="5">
        <v>4.0000000000000001E-3</v>
      </c>
      <c r="S276" s="5">
        <v>4.0000000000000001E-3</v>
      </c>
      <c r="T276" s="5">
        <v>4.0000000000000001E-3</v>
      </c>
      <c r="U276" s="5">
        <v>3.0000000000000001E-3</v>
      </c>
      <c r="V276" s="5">
        <v>3.0000000000000001E-3</v>
      </c>
      <c r="W276" s="5">
        <v>3.0000000000000001E-3</v>
      </c>
      <c r="X276" s="5">
        <v>2E-3</v>
      </c>
      <c r="Y276" s="5">
        <v>3.0000000000000001E-3</v>
      </c>
      <c r="Z276" s="5">
        <v>3.0000000000000001E-3</v>
      </c>
      <c r="AA276" s="5">
        <v>3.0000000000000001E-3</v>
      </c>
      <c r="AB276" s="5">
        <v>3.0000000000000001E-3</v>
      </c>
      <c r="AC276" s="5">
        <v>3.0000000000000001E-3</v>
      </c>
      <c r="AD276" s="5">
        <v>2E-3</v>
      </c>
      <c r="AE276" s="5">
        <v>2E-3</v>
      </c>
      <c r="AF276" s="5">
        <v>1E-3</v>
      </c>
      <c r="AG276" s="5">
        <v>1E-3</v>
      </c>
      <c r="AH276" s="29"/>
      <c r="AI276" s="27"/>
      <c r="AJ276" s="36"/>
    </row>
    <row r="277" spans="1:36" x14ac:dyDescent="0.35">
      <c r="A277" s="4" t="s">
        <v>202</v>
      </c>
      <c r="B277" s="9" t="s">
        <v>203</v>
      </c>
      <c r="C277" s="9" t="s">
        <v>93</v>
      </c>
      <c r="D277" s="9" t="s">
        <v>94</v>
      </c>
      <c r="E277" s="5">
        <v>2.5999999999999999E-2</v>
      </c>
      <c r="F277" s="5">
        <v>3.3000000000000002E-2</v>
      </c>
      <c r="G277" s="5">
        <v>3.4000000000000002E-2</v>
      </c>
      <c r="H277" s="5">
        <v>1.4E-2</v>
      </c>
      <c r="I277" s="5">
        <v>2.3E-2</v>
      </c>
      <c r="J277" s="5">
        <v>2.1999999999999999E-2</v>
      </c>
      <c r="K277" s="5">
        <v>2.3E-2</v>
      </c>
      <c r="L277" s="5">
        <v>4.5999999999999999E-2</v>
      </c>
      <c r="M277" s="5">
        <v>6.8000000000000005E-2</v>
      </c>
      <c r="N277" s="5">
        <v>5.2999999999999999E-2</v>
      </c>
      <c r="O277" s="5">
        <v>4.2999999999999997E-2</v>
      </c>
      <c r="P277" s="5">
        <v>4.9000000000000002E-2</v>
      </c>
      <c r="Q277" s="5">
        <v>5.3999999999999999E-2</v>
      </c>
      <c r="R277" s="5">
        <v>5.8999999999999997E-2</v>
      </c>
      <c r="S277" s="5">
        <v>6.2E-2</v>
      </c>
      <c r="T277" s="5">
        <v>0.112</v>
      </c>
      <c r="U277" s="5">
        <v>0.13400000000000001</v>
      </c>
      <c r="V277" s="5">
        <v>0.14000000000000001</v>
      </c>
      <c r="W277" s="5">
        <v>0.153</v>
      </c>
      <c r="X277" s="5">
        <v>0.17899999999999999</v>
      </c>
      <c r="Y277" s="5">
        <v>0.182</v>
      </c>
      <c r="Z277" s="5">
        <v>0.189</v>
      </c>
      <c r="AA277" s="5">
        <v>0.19500000000000001</v>
      </c>
      <c r="AB277" s="5">
        <v>0.20399999999999999</v>
      </c>
      <c r="AC277" s="5">
        <v>0.20799999999999999</v>
      </c>
      <c r="AD277" s="5">
        <v>0.21099999999999999</v>
      </c>
      <c r="AE277" s="5">
        <v>0.20799999999999999</v>
      </c>
      <c r="AF277" s="5">
        <v>0.217</v>
      </c>
      <c r="AG277" s="5">
        <v>0.23100000000000001</v>
      </c>
      <c r="AH277" s="29" t="s">
        <v>369</v>
      </c>
      <c r="AI277" s="27"/>
      <c r="AJ277" s="36"/>
    </row>
    <row r="278" spans="1:36" x14ac:dyDescent="0.35">
      <c r="A278" s="4" t="s">
        <v>202</v>
      </c>
      <c r="B278" s="9" t="s">
        <v>203</v>
      </c>
      <c r="C278" s="9" t="s">
        <v>95</v>
      </c>
      <c r="D278" s="9" t="s">
        <v>96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1E-3</v>
      </c>
      <c r="AG278" s="5">
        <v>1E-3</v>
      </c>
      <c r="AH278" s="29"/>
      <c r="AI278" s="27"/>
      <c r="AJ278" s="36"/>
    </row>
    <row r="279" spans="1:36" x14ac:dyDescent="0.35">
      <c r="A279" s="4" t="s">
        <v>202</v>
      </c>
      <c r="B279" s="9" t="s">
        <v>203</v>
      </c>
      <c r="C279" s="9" t="s">
        <v>97</v>
      </c>
      <c r="D279" s="9" t="s">
        <v>98</v>
      </c>
      <c r="E279" s="5">
        <v>2.9000000000000001E-2</v>
      </c>
      <c r="F279" s="5">
        <v>3.6999999999999998E-2</v>
      </c>
      <c r="G279" s="5">
        <v>3.7999999999999999E-2</v>
      </c>
      <c r="H279" s="5">
        <v>1.7000000000000001E-2</v>
      </c>
      <c r="I279" s="5">
        <v>2.5999999999999999E-2</v>
      </c>
      <c r="J279" s="5">
        <v>2.5000000000000001E-2</v>
      </c>
      <c r="K279" s="5">
        <v>2.5000000000000001E-2</v>
      </c>
      <c r="L279" s="5">
        <v>5.1999999999999998E-2</v>
      </c>
      <c r="M279" s="5">
        <v>7.4999999999999997E-2</v>
      </c>
      <c r="N279" s="5">
        <v>5.8999999999999997E-2</v>
      </c>
      <c r="O279" s="5">
        <v>4.8000000000000001E-2</v>
      </c>
      <c r="P279" s="5">
        <v>5.3999999999999999E-2</v>
      </c>
      <c r="Q279" s="5">
        <v>0.06</v>
      </c>
      <c r="R279" s="5">
        <v>6.6000000000000003E-2</v>
      </c>
      <c r="S279" s="5">
        <v>6.9000000000000006E-2</v>
      </c>
      <c r="T279" s="5">
        <v>6.8000000000000005E-2</v>
      </c>
      <c r="U279" s="5">
        <v>5.1999999999999998E-2</v>
      </c>
      <c r="V279" s="5">
        <v>5.2999999999999999E-2</v>
      </c>
      <c r="W279" s="5">
        <v>5.8999999999999997E-2</v>
      </c>
      <c r="X279" s="5">
        <v>6.5000000000000002E-2</v>
      </c>
      <c r="Y279" s="5">
        <v>6.7000000000000004E-2</v>
      </c>
      <c r="Z279" s="5">
        <v>7.8E-2</v>
      </c>
      <c r="AA279" s="5">
        <v>0.08</v>
      </c>
      <c r="AB279" s="5">
        <v>8.2000000000000003E-2</v>
      </c>
      <c r="AC279" s="5">
        <v>8.5999999999999993E-2</v>
      </c>
      <c r="AD279" s="5">
        <v>8.3000000000000004E-2</v>
      </c>
      <c r="AE279" s="5">
        <v>0.08</v>
      </c>
      <c r="AF279" s="5">
        <v>8.6999999999999994E-2</v>
      </c>
      <c r="AG279" s="5">
        <v>8.5999999999999993E-2</v>
      </c>
      <c r="AH279" s="29"/>
      <c r="AI279" s="27"/>
      <c r="AJ279" s="36"/>
    </row>
    <row r="280" spans="1:36" x14ac:dyDescent="0.35">
      <c r="A280" s="4" t="s">
        <v>202</v>
      </c>
      <c r="B280" s="9" t="s">
        <v>203</v>
      </c>
      <c r="C280" s="9" t="s">
        <v>99</v>
      </c>
      <c r="D280" s="9" t="s">
        <v>100</v>
      </c>
      <c r="AH280" s="29"/>
      <c r="AI280" s="27"/>
      <c r="AJ280" s="36"/>
    </row>
    <row r="281" spans="1:36" x14ac:dyDescent="0.35">
      <c r="A281" s="4" t="s">
        <v>202</v>
      </c>
      <c r="B281" s="9" t="s">
        <v>203</v>
      </c>
      <c r="C281" s="9" t="s">
        <v>101</v>
      </c>
      <c r="D281" s="9" t="s">
        <v>102</v>
      </c>
      <c r="E281" s="5">
        <v>2E-3</v>
      </c>
      <c r="F281" s="5">
        <v>2E-3</v>
      </c>
      <c r="G281" s="5">
        <v>2E-3</v>
      </c>
      <c r="H281" s="5">
        <v>1E-3</v>
      </c>
      <c r="I281" s="5">
        <v>2E-3</v>
      </c>
      <c r="J281" s="5">
        <v>2E-3</v>
      </c>
      <c r="K281" s="5">
        <v>2E-3</v>
      </c>
      <c r="L281" s="5">
        <v>2E-3</v>
      </c>
      <c r="M281" s="5">
        <v>4.0000000000000001E-3</v>
      </c>
      <c r="N281" s="5">
        <v>3.0000000000000001E-3</v>
      </c>
      <c r="O281" s="5">
        <v>2E-3</v>
      </c>
      <c r="P281" s="5">
        <v>3.0000000000000001E-3</v>
      </c>
      <c r="Q281" s="5">
        <v>3.0000000000000001E-3</v>
      </c>
      <c r="R281" s="5">
        <v>3.0000000000000001E-3</v>
      </c>
      <c r="S281" s="5">
        <v>4.0000000000000001E-3</v>
      </c>
      <c r="T281" s="5">
        <v>4.0000000000000001E-3</v>
      </c>
      <c r="U281" s="5">
        <v>4.0000000000000001E-3</v>
      </c>
      <c r="V281" s="5">
        <v>5.0000000000000001E-3</v>
      </c>
      <c r="W281" s="5">
        <v>8.0000000000000002E-3</v>
      </c>
      <c r="X281" s="5">
        <v>8.9999999999999993E-3</v>
      </c>
      <c r="Y281" s="5">
        <v>8.9999999999999993E-3</v>
      </c>
      <c r="Z281" s="5">
        <v>0.01</v>
      </c>
      <c r="AA281" s="5">
        <v>6.0000000000000001E-3</v>
      </c>
      <c r="AB281" s="5">
        <v>8.9999999999999993E-3</v>
      </c>
      <c r="AC281" s="5">
        <v>8.9999999999999993E-3</v>
      </c>
      <c r="AD281" s="5">
        <v>8.0000000000000002E-3</v>
      </c>
      <c r="AE281" s="5">
        <v>8.0000000000000002E-3</v>
      </c>
      <c r="AF281" s="5">
        <v>8.9999999999999993E-3</v>
      </c>
      <c r="AG281" s="5">
        <v>8.0000000000000002E-3</v>
      </c>
      <c r="AH281" s="29"/>
      <c r="AI281" s="27"/>
      <c r="AJ281" s="36"/>
    </row>
    <row r="282" spans="1:36" x14ac:dyDescent="0.35">
      <c r="A282" s="4" t="s">
        <v>202</v>
      </c>
      <c r="B282" s="9" t="s">
        <v>203</v>
      </c>
      <c r="C282" s="9" t="s">
        <v>103</v>
      </c>
      <c r="D282" s="9" t="s">
        <v>104</v>
      </c>
      <c r="E282" s="5">
        <v>4.7E-2</v>
      </c>
      <c r="F282" s="5">
        <v>5.8999999999999997E-2</v>
      </c>
      <c r="G282" s="5">
        <v>6.0999999999999999E-2</v>
      </c>
      <c r="H282" s="5">
        <v>1.0999999999999999E-2</v>
      </c>
      <c r="I282" s="5">
        <v>2.5999999999999999E-2</v>
      </c>
      <c r="J282" s="5">
        <v>0.03</v>
      </c>
      <c r="K282" s="5">
        <v>2.7E-2</v>
      </c>
      <c r="L282" s="5">
        <v>2.1999999999999999E-2</v>
      </c>
      <c r="M282" s="5">
        <v>0.04</v>
      </c>
      <c r="N282" s="5">
        <v>4.9000000000000002E-2</v>
      </c>
      <c r="O282" s="5">
        <v>5.6000000000000001E-2</v>
      </c>
      <c r="P282" s="5">
        <v>6.2E-2</v>
      </c>
      <c r="Q282" s="5">
        <v>6.8000000000000005E-2</v>
      </c>
      <c r="R282" s="5">
        <v>8.2000000000000003E-2</v>
      </c>
      <c r="S282" s="5">
        <v>0.124</v>
      </c>
      <c r="T282" s="5">
        <v>0.13400000000000001</v>
      </c>
      <c r="U282" s="5">
        <v>0.14799999999999999</v>
      </c>
      <c r="V282" s="5">
        <v>0.17299999999999999</v>
      </c>
      <c r="W282" s="5">
        <v>0.188</v>
      </c>
      <c r="X282" s="5">
        <v>0.20300000000000001</v>
      </c>
      <c r="Y282" s="5">
        <v>0.215</v>
      </c>
      <c r="Z282" s="5">
        <v>0.217</v>
      </c>
      <c r="AA282" s="5">
        <v>0.21099999999999999</v>
      </c>
      <c r="AB282" s="5">
        <v>0.20200000000000001</v>
      </c>
      <c r="AC282" s="5">
        <v>0.19900000000000001</v>
      </c>
      <c r="AD282" s="5">
        <v>0.19900000000000001</v>
      </c>
      <c r="AE282" s="5">
        <v>0.222</v>
      </c>
      <c r="AF282" s="5">
        <v>0.26800000000000002</v>
      </c>
      <c r="AG282" s="5">
        <v>0.28899999999999998</v>
      </c>
      <c r="AH282" s="35"/>
      <c r="AI282" s="24"/>
      <c r="AJ282" s="25"/>
    </row>
    <row r="283" spans="1:36" x14ac:dyDescent="0.35">
      <c r="A283" s="4" t="s">
        <v>202</v>
      </c>
      <c r="B283" s="9" t="s">
        <v>203</v>
      </c>
      <c r="C283" s="9" t="s">
        <v>105</v>
      </c>
      <c r="D283" s="9" t="s">
        <v>106</v>
      </c>
      <c r="E283" s="5">
        <v>3.7999999999999999E-2</v>
      </c>
      <c r="F283" s="5">
        <v>4.7E-2</v>
      </c>
      <c r="G283" s="5">
        <v>4.9000000000000002E-2</v>
      </c>
      <c r="H283" s="5">
        <v>8.9999999999999993E-3</v>
      </c>
      <c r="I283" s="5">
        <v>2.1000000000000001E-2</v>
      </c>
      <c r="J283" s="5">
        <v>2.4E-2</v>
      </c>
      <c r="K283" s="5">
        <v>2.1000000000000001E-2</v>
      </c>
      <c r="L283" s="5">
        <v>1.7999999999999999E-2</v>
      </c>
      <c r="M283" s="5">
        <v>3.2000000000000001E-2</v>
      </c>
      <c r="N283" s="5">
        <v>3.9E-2</v>
      </c>
      <c r="O283" s="5">
        <v>4.4999999999999998E-2</v>
      </c>
      <c r="P283" s="5">
        <v>4.9000000000000002E-2</v>
      </c>
      <c r="Q283" s="5">
        <v>5.3999999999999999E-2</v>
      </c>
      <c r="R283" s="5">
        <v>6.5000000000000002E-2</v>
      </c>
      <c r="S283" s="5">
        <v>9.8000000000000004E-2</v>
      </c>
      <c r="T283" s="5">
        <v>0.106</v>
      </c>
      <c r="U283" s="5">
        <v>0.11600000000000001</v>
      </c>
      <c r="V283" s="5">
        <v>0.13900000000000001</v>
      </c>
      <c r="W283" s="5">
        <v>0.153</v>
      </c>
      <c r="X283" s="5">
        <v>0.16400000000000001</v>
      </c>
      <c r="Y283" s="5">
        <v>0.17599999999999999</v>
      </c>
      <c r="Z283" s="5">
        <v>0.17699999999999999</v>
      </c>
      <c r="AA283" s="5">
        <v>0.17100000000000001</v>
      </c>
      <c r="AB283" s="5">
        <v>0.16</v>
      </c>
      <c r="AC283" s="5">
        <v>0.157</v>
      </c>
      <c r="AD283" s="5">
        <v>0.156</v>
      </c>
      <c r="AE283" s="5">
        <v>0.18</v>
      </c>
      <c r="AF283" s="5">
        <v>0.223</v>
      </c>
      <c r="AG283" s="5">
        <v>0.249</v>
      </c>
      <c r="AH283" s="29" t="s">
        <v>369</v>
      </c>
      <c r="AI283" s="27"/>
      <c r="AJ283" s="36"/>
    </row>
    <row r="284" spans="1:36" x14ac:dyDescent="0.35">
      <c r="A284" s="4" t="s">
        <v>202</v>
      </c>
      <c r="B284" s="9" t="s">
        <v>203</v>
      </c>
      <c r="C284" s="9" t="s">
        <v>107</v>
      </c>
      <c r="D284" s="9" t="s">
        <v>108</v>
      </c>
      <c r="E284" s="5">
        <v>4.0000000000000001E-3</v>
      </c>
      <c r="F284" s="5">
        <v>5.0000000000000001E-3</v>
      </c>
      <c r="G284" s="5">
        <v>6.0000000000000001E-3</v>
      </c>
      <c r="H284" s="5">
        <v>1E-3</v>
      </c>
      <c r="I284" s="5">
        <v>3.0000000000000001E-3</v>
      </c>
      <c r="J284" s="5">
        <v>3.0000000000000001E-3</v>
      </c>
      <c r="K284" s="5">
        <v>3.0000000000000001E-3</v>
      </c>
      <c r="L284" s="5">
        <v>2E-3</v>
      </c>
      <c r="M284" s="5">
        <v>4.0000000000000001E-3</v>
      </c>
      <c r="N284" s="5">
        <v>5.0000000000000001E-3</v>
      </c>
      <c r="O284" s="5">
        <v>5.0000000000000001E-3</v>
      </c>
      <c r="P284" s="5">
        <v>6.0000000000000001E-3</v>
      </c>
      <c r="Q284" s="5">
        <v>6.0000000000000001E-3</v>
      </c>
      <c r="R284" s="5">
        <v>8.0000000000000002E-3</v>
      </c>
      <c r="S284" s="5">
        <v>1.0999999999999999E-2</v>
      </c>
      <c r="T284" s="5">
        <v>1.2999999999999999E-2</v>
      </c>
      <c r="U284" s="5">
        <v>1.2999999999999999E-2</v>
      </c>
      <c r="V284" s="5">
        <v>1.4E-2</v>
      </c>
      <c r="W284" s="5">
        <v>1.4999999999999999E-2</v>
      </c>
      <c r="X284" s="5">
        <v>1.7000000000000001E-2</v>
      </c>
      <c r="Y284" s="5">
        <v>1.7000000000000001E-2</v>
      </c>
      <c r="Z284" s="5">
        <v>1.6E-2</v>
      </c>
      <c r="AA284" s="5">
        <v>1.6E-2</v>
      </c>
      <c r="AB284" s="5">
        <v>1.7999999999999999E-2</v>
      </c>
      <c r="AC284" s="5">
        <v>1.6E-2</v>
      </c>
      <c r="AD284" s="5">
        <v>1.7000000000000001E-2</v>
      </c>
      <c r="AE284" s="5">
        <v>1.2999999999999999E-2</v>
      </c>
      <c r="AF284" s="5">
        <v>1.4999999999999999E-2</v>
      </c>
      <c r="AG284" s="5">
        <v>1.2999999999999999E-2</v>
      </c>
      <c r="AH284" s="29" t="s">
        <v>369</v>
      </c>
      <c r="AI284" s="27"/>
      <c r="AJ284" s="36"/>
    </row>
    <row r="285" spans="1:36" x14ac:dyDescent="0.35">
      <c r="A285" s="4" t="s">
        <v>202</v>
      </c>
      <c r="B285" s="9" t="s">
        <v>203</v>
      </c>
      <c r="C285" s="9" t="s">
        <v>109</v>
      </c>
      <c r="D285" s="9" t="s">
        <v>110</v>
      </c>
      <c r="E285" s="5">
        <v>4.0000000000000001E-3</v>
      </c>
      <c r="F285" s="5">
        <v>5.0000000000000001E-3</v>
      </c>
      <c r="G285" s="5">
        <v>5.0000000000000001E-3</v>
      </c>
      <c r="H285" s="5">
        <v>1E-3</v>
      </c>
      <c r="I285" s="5">
        <v>2E-3</v>
      </c>
      <c r="J285" s="5">
        <v>2E-3</v>
      </c>
      <c r="K285" s="5">
        <v>2E-3</v>
      </c>
      <c r="L285" s="5">
        <v>2E-3</v>
      </c>
      <c r="M285" s="5">
        <v>3.0000000000000001E-3</v>
      </c>
      <c r="N285" s="5">
        <v>4.0000000000000001E-3</v>
      </c>
      <c r="O285" s="5">
        <v>5.0000000000000001E-3</v>
      </c>
      <c r="P285" s="5">
        <v>5.0000000000000001E-3</v>
      </c>
      <c r="Q285" s="5">
        <v>6.0000000000000001E-3</v>
      </c>
      <c r="R285" s="5">
        <v>7.0000000000000001E-3</v>
      </c>
      <c r="S285" s="5">
        <v>0.01</v>
      </c>
      <c r="T285" s="5">
        <v>0.01</v>
      </c>
      <c r="U285" s="5">
        <v>1.0999999999999999E-2</v>
      </c>
      <c r="V285" s="5">
        <v>1.0999999999999999E-2</v>
      </c>
      <c r="W285" s="5">
        <v>1.0999999999999999E-2</v>
      </c>
      <c r="X285" s="5">
        <v>1.2E-2</v>
      </c>
      <c r="Y285" s="5">
        <v>1.2E-2</v>
      </c>
      <c r="Z285" s="5">
        <v>1.2E-2</v>
      </c>
      <c r="AA285" s="5">
        <v>1.2E-2</v>
      </c>
      <c r="AB285" s="5">
        <v>1.2E-2</v>
      </c>
      <c r="AC285" s="5">
        <v>1.2E-2</v>
      </c>
      <c r="AD285" s="5">
        <v>1.2E-2</v>
      </c>
      <c r="AE285" s="5">
        <v>1.2999999999999999E-2</v>
      </c>
      <c r="AF285" s="5">
        <v>1.2999999999999999E-2</v>
      </c>
      <c r="AG285" s="5">
        <v>1.2999999999999999E-2</v>
      </c>
      <c r="AH285" s="29" t="s">
        <v>369</v>
      </c>
      <c r="AI285" s="27"/>
      <c r="AJ285" s="36"/>
    </row>
    <row r="286" spans="1:36" x14ac:dyDescent="0.35">
      <c r="A286" s="4" t="s">
        <v>202</v>
      </c>
      <c r="B286" s="9" t="s">
        <v>203</v>
      </c>
      <c r="C286" s="9" t="s">
        <v>111</v>
      </c>
      <c r="D286" s="9" t="s">
        <v>112</v>
      </c>
      <c r="E286" s="5">
        <v>2E-3</v>
      </c>
      <c r="F286" s="5">
        <v>2E-3</v>
      </c>
      <c r="G286" s="5">
        <v>2E-3</v>
      </c>
      <c r="H286" s="5">
        <v>1E-3</v>
      </c>
      <c r="I286" s="5">
        <v>1E-3</v>
      </c>
      <c r="J286" s="5">
        <v>1E-3</v>
      </c>
      <c r="K286" s="5">
        <v>1E-3</v>
      </c>
      <c r="L286" s="5">
        <v>1E-3</v>
      </c>
      <c r="M286" s="5">
        <v>1E-3</v>
      </c>
      <c r="N286" s="5">
        <v>2E-3</v>
      </c>
      <c r="O286" s="5">
        <v>2E-3</v>
      </c>
      <c r="P286" s="5">
        <v>2E-3</v>
      </c>
      <c r="Q286" s="5">
        <v>2E-3</v>
      </c>
      <c r="R286" s="5">
        <v>2E-3</v>
      </c>
      <c r="S286" s="5">
        <v>4.0000000000000001E-3</v>
      </c>
      <c r="T286" s="5">
        <v>4.0000000000000001E-3</v>
      </c>
      <c r="U286" s="5">
        <v>8.0000000000000002E-3</v>
      </c>
      <c r="V286" s="5">
        <v>8.0000000000000002E-3</v>
      </c>
      <c r="W286" s="5">
        <v>8.0000000000000002E-3</v>
      </c>
      <c r="X286" s="5">
        <v>8.9999999999999993E-3</v>
      </c>
      <c r="Y286" s="5">
        <v>8.9999999999999993E-3</v>
      </c>
      <c r="Z286" s="5">
        <v>1.0999999999999999E-2</v>
      </c>
      <c r="AA286" s="5">
        <v>0.01</v>
      </c>
      <c r="AB286" s="5">
        <v>1.0999999999999999E-2</v>
      </c>
      <c r="AC286" s="5">
        <v>1.0999999999999999E-2</v>
      </c>
      <c r="AD286" s="5">
        <v>1.0999999999999999E-2</v>
      </c>
      <c r="AE286" s="5">
        <v>1.2999999999999999E-2</v>
      </c>
      <c r="AF286" s="5">
        <v>1.4E-2</v>
      </c>
      <c r="AG286" s="5">
        <v>1.0999999999999999E-2</v>
      </c>
      <c r="AH286" s="29" t="s">
        <v>369</v>
      </c>
      <c r="AI286" s="27"/>
      <c r="AJ286" s="36"/>
    </row>
    <row r="287" spans="1:36" x14ac:dyDescent="0.35">
      <c r="A287" s="4" t="s">
        <v>202</v>
      </c>
      <c r="B287" s="9" t="s">
        <v>203</v>
      </c>
      <c r="C287" s="9" t="s">
        <v>113</v>
      </c>
      <c r="D287" s="9" t="s">
        <v>114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1E-3</v>
      </c>
      <c r="AC287" s="5">
        <v>1E-3</v>
      </c>
      <c r="AD287" s="5">
        <v>1E-3</v>
      </c>
      <c r="AE287" s="5">
        <v>1E-3</v>
      </c>
      <c r="AF287" s="5">
        <v>1E-3</v>
      </c>
      <c r="AG287" s="5">
        <v>2E-3</v>
      </c>
      <c r="AH287" s="29" t="s">
        <v>369</v>
      </c>
      <c r="AI287" s="27"/>
      <c r="AJ287" s="36"/>
    </row>
    <row r="288" spans="1:36" x14ac:dyDescent="0.35">
      <c r="A288" s="4" t="s">
        <v>202</v>
      </c>
      <c r="B288" s="9" t="s">
        <v>203</v>
      </c>
      <c r="C288" s="9" t="s">
        <v>115</v>
      </c>
      <c r="D288" s="9" t="s">
        <v>116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1E-3</v>
      </c>
      <c r="T288" s="5">
        <v>1E-3</v>
      </c>
      <c r="U288" s="5">
        <v>1E-3</v>
      </c>
      <c r="V288" s="5">
        <v>2E-3</v>
      </c>
      <c r="W288" s="5">
        <v>2E-3</v>
      </c>
      <c r="X288" s="5">
        <v>2E-3</v>
      </c>
      <c r="Y288" s="5">
        <v>2E-3</v>
      </c>
      <c r="Z288" s="5">
        <v>2E-3</v>
      </c>
      <c r="AA288" s="5">
        <v>2E-3</v>
      </c>
      <c r="AB288" s="5">
        <v>2E-3</v>
      </c>
      <c r="AC288" s="5">
        <v>2E-3</v>
      </c>
      <c r="AD288" s="5">
        <v>2E-3</v>
      </c>
      <c r="AE288" s="5">
        <v>2E-3</v>
      </c>
      <c r="AF288" s="5">
        <v>2E-3</v>
      </c>
      <c r="AG288" s="5">
        <v>1E-3</v>
      </c>
      <c r="AH288" s="29" t="s">
        <v>369</v>
      </c>
      <c r="AI288" s="27"/>
      <c r="AJ288" s="36"/>
    </row>
    <row r="289" spans="1:36" x14ac:dyDescent="0.35">
      <c r="A289" s="4" t="s">
        <v>202</v>
      </c>
      <c r="B289" s="9" t="s">
        <v>203</v>
      </c>
      <c r="C289" s="9" t="s">
        <v>117</v>
      </c>
      <c r="D289" s="9" t="s">
        <v>118</v>
      </c>
      <c r="E289" s="5">
        <v>2.7E-2</v>
      </c>
      <c r="F289" s="5">
        <v>3.5999999999999997E-2</v>
      </c>
      <c r="G289" s="5">
        <v>3.6999999999999998E-2</v>
      </c>
      <c r="H289" s="5">
        <v>2.3E-2</v>
      </c>
      <c r="I289" s="5">
        <v>1.6E-2</v>
      </c>
      <c r="J289" s="5">
        <v>1.7000000000000001E-2</v>
      </c>
      <c r="K289" s="5">
        <v>2.1000000000000001E-2</v>
      </c>
      <c r="L289" s="5">
        <v>1.4E-2</v>
      </c>
      <c r="M289" s="5">
        <v>6.2E-2</v>
      </c>
      <c r="N289" s="5">
        <v>9.2999999999999999E-2</v>
      </c>
      <c r="O289" s="5">
        <v>9.7000000000000003E-2</v>
      </c>
      <c r="P289" s="5">
        <v>0.10199999999999999</v>
      </c>
      <c r="Q289" s="5">
        <v>0.113</v>
      </c>
      <c r="R289" s="5">
        <v>0.13100000000000001</v>
      </c>
      <c r="S289" s="5">
        <v>0.13800000000000001</v>
      </c>
      <c r="T289" s="5">
        <v>0.14299999999999999</v>
      </c>
      <c r="U289" s="5">
        <v>0.16400000000000001</v>
      </c>
      <c r="V289" s="5">
        <v>0.17499999999999999</v>
      </c>
      <c r="W289" s="5">
        <v>0.17699999999999999</v>
      </c>
      <c r="X289" s="5">
        <v>0.19</v>
      </c>
      <c r="Y289" s="5">
        <v>0.19800000000000001</v>
      </c>
      <c r="Z289" s="5">
        <v>0.20599999999999999</v>
      </c>
      <c r="AA289" s="5">
        <v>0.22</v>
      </c>
      <c r="AB289" s="5">
        <v>0.22600000000000001</v>
      </c>
      <c r="AC289" s="5">
        <v>0.23499999999999999</v>
      </c>
      <c r="AD289" s="5">
        <v>0.249</v>
      </c>
      <c r="AE289" s="5">
        <v>0.251</v>
      </c>
      <c r="AF289" s="5">
        <v>0.26</v>
      </c>
      <c r="AG289" s="5">
        <v>0.26900000000000002</v>
      </c>
      <c r="AH289" s="35"/>
      <c r="AI289" s="24"/>
      <c r="AJ289" s="25"/>
    </row>
    <row r="290" spans="1:36" x14ac:dyDescent="0.35">
      <c r="A290" s="4" t="s">
        <v>202</v>
      </c>
      <c r="B290" s="9" t="s">
        <v>203</v>
      </c>
      <c r="C290" s="9" t="s">
        <v>119</v>
      </c>
      <c r="D290" s="9" t="s">
        <v>120</v>
      </c>
      <c r="E290" s="5">
        <v>6.0000000000000001E-3</v>
      </c>
      <c r="F290" s="5">
        <v>8.0000000000000002E-3</v>
      </c>
      <c r="G290" s="5">
        <v>8.9999999999999993E-3</v>
      </c>
      <c r="H290" s="5">
        <v>6.0000000000000001E-3</v>
      </c>
      <c r="I290" s="5">
        <v>4.0000000000000001E-3</v>
      </c>
      <c r="J290" s="5">
        <v>4.0000000000000001E-3</v>
      </c>
      <c r="K290" s="5">
        <v>5.0000000000000001E-3</v>
      </c>
      <c r="L290" s="5">
        <v>3.0000000000000001E-3</v>
      </c>
      <c r="M290" s="5">
        <v>1.4E-2</v>
      </c>
      <c r="N290" s="5">
        <v>2.1000000000000001E-2</v>
      </c>
      <c r="O290" s="5">
        <v>2.1999999999999999E-2</v>
      </c>
      <c r="P290" s="5">
        <v>2.3E-2</v>
      </c>
      <c r="Q290" s="5">
        <v>2.5000000000000001E-2</v>
      </c>
      <c r="R290" s="5">
        <v>0.03</v>
      </c>
      <c r="S290" s="5">
        <v>3.1E-2</v>
      </c>
      <c r="T290" s="5">
        <v>0.03</v>
      </c>
      <c r="U290" s="5">
        <v>3.5000000000000003E-2</v>
      </c>
      <c r="V290" s="5">
        <v>3.4000000000000002E-2</v>
      </c>
      <c r="W290" s="5">
        <v>3.4000000000000002E-2</v>
      </c>
      <c r="X290" s="5">
        <v>3.6999999999999998E-2</v>
      </c>
      <c r="Y290" s="5">
        <v>3.7999999999999999E-2</v>
      </c>
      <c r="Z290" s="5">
        <v>0.04</v>
      </c>
      <c r="AA290" s="5">
        <v>4.3999999999999997E-2</v>
      </c>
      <c r="AB290" s="5">
        <v>4.9000000000000002E-2</v>
      </c>
      <c r="AC290" s="5">
        <v>4.8000000000000001E-2</v>
      </c>
      <c r="AD290" s="5">
        <v>5.0999999999999997E-2</v>
      </c>
      <c r="AE290" s="5">
        <v>5.2999999999999999E-2</v>
      </c>
      <c r="AF290" s="5">
        <v>5.7000000000000002E-2</v>
      </c>
      <c r="AG290" s="5">
        <v>7.1999999999999995E-2</v>
      </c>
      <c r="AH290" s="29"/>
      <c r="AI290" s="27"/>
      <c r="AJ290" s="36"/>
    </row>
    <row r="291" spans="1:36" x14ac:dyDescent="0.35">
      <c r="A291" s="4" t="s">
        <v>202</v>
      </c>
      <c r="B291" s="9" t="s">
        <v>203</v>
      </c>
      <c r="C291" s="9" t="s">
        <v>121</v>
      </c>
      <c r="D291" s="9" t="s">
        <v>122</v>
      </c>
      <c r="E291" s="5">
        <v>1.9E-2</v>
      </c>
      <c r="F291" s="5">
        <v>2.3E-2</v>
      </c>
      <c r="G291" s="5">
        <v>2.4E-2</v>
      </c>
      <c r="H291" s="5">
        <v>1.4999999999999999E-2</v>
      </c>
      <c r="I291" s="5">
        <v>0.01</v>
      </c>
      <c r="J291" s="5">
        <v>1.0999999999999999E-2</v>
      </c>
      <c r="K291" s="5">
        <v>1.4E-2</v>
      </c>
      <c r="L291" s="5">
        <v>0.01</v>
      </c>
      <c r="M291" s="5">
        <v>4.1000000000000002E-2</v>
      </c>
      <c r="N291" s="5">
        <v>6.2E-2</v>
      </c>
      <c r="O291" s="5">
        <v>6.5000000000000002E-2</v>
      </c>
      <c r="P291" s="5">
        <v>6.9000000000000006E-2</v>
      </c>
      <c r="Q291" s="5">
        <v>7.4999999999999997E-2</v>
      </c>
      <c r="R291" s="5">
        <v>8.7999999999999995E-2</v>
      </c>
      <c r="S291" s="5">
        <v>9.1999999999999998E-2</v>
      </c>
      <c r="T291" s="5">
        <v>9.7000000000000003E-2</v>
      </c>
      <c r="U291" s="5">
        <v>0.112</v>
      </c>
      <c r="V291" s="5">
        <v>0.122</v>
      </c>
      <c r="W291" s="5">
        <v>0.126</v>
      </c>
      <c r="X291" s="5">
        <v>0.13500000000000001</v>
      </c>
      <c r="Y291" s="5">
        <v>0.14099999999999999</v>
      </c>
      <c r="Z291" s="5">
        <v>0.14299999999999999</v>
      </c>
      <c r="AA291" s="5">
        <v>0.153</v>
      </c>
      <c r="AB291" s="5">
        <v>0.152</v>
      </c>
      <c r="AC291" s="5">
        <v>0.16200000000000001</v>
      </c>
      <c r="AD291" s="5">
        <v>0.17199999999999999</v>
      </c>
      <c r="AE291" s="5">
        <v>0.17100000000000001</v>
      </c>
      <c r="AF291" s="5">
        <v>0.17699999999999999</v>
      </c>
      <c r="AG291" s="5">
        <v>0.16600000000000001</v>
      </c>
      <c r="AH291" s="29" t="s">
        <v>369</v>
      </c>
      <c r="AI291" s="27"/>
      <c r="AJ291" s="36"/>
    </row>
    <row r="292" spans="1:36" x14ac:dyDescent="0.35">
      <c r="A292" s="4" t="s">
        <v>202</v>
      </c>
      <c r="B292" s="9" t="s">
        <v>203</v>
      </c>
      <c r="C292" s="9" t="s">
        <v>123</v>
      </c>
      <c r="D292" s="9" t="s">
        <v>124</v>
      </c>
      <c r="E292" s="5">
        <v>2E-3</v>
      </c>
      <c r="F292" s="5">
        <v>2E-3</v>
      </c>
      <c r="G292" s="5">
        <v>2E-3</v>
      </c>
      <c r="H292" s="5">
        <v>2E-3</v>
      </c>
      <c r="I292" s="5">
        <v>1E-3</v>
      </c>
      <c r="J292" s="5">
        <v>1E-3</v>
      </c>
      <c r="K292" s="5">
        <v>1E-3</v>
      </c>
      <c r="L292" s="5">
        <v>1E-3</v>
      </c>
      <c r="M292" s="5">
        <v>4.0000000000000001E-3</v>
      </c>
      <c r="N292" s="5">
        <v>6.0000000000000001E-3</v>
      </c>
      <c r="O292" s="5">
        <v>6.0000000000000001E-3</v>
      </c>
      <c r="P292" s="5">
        <v>6.0000000000000001E-3</v>
      </c>
      <c r="Q292" s="5">
        <v>7.0000000000000001E-3</v>
      </c>
      <c r="R292" s="5">
        <v>8.0000000000000002E-3</v>
      </c>
      <c r="S292" s="5">
        <v>8.9999999999999993E-3</v>
      </c>
      <c r="T292" s="5">
        <v>8.9999999999999993E-3</v>
      </c>
      <c r="U292" s="5">
        <v>0.01</v>
      </c>
      <c r="V292" s="5">
        <v>1.2E-2</v>
      </c>
      <c r="W292" s="5">
        <v>0.01</v>
      </c>
      <c r="X292" s="5">
        <v>0.01</v>
      </c>
      <c r="Y292" s="5">
        <v>0.01</v>
      </c>
      <c r="Z292" s="5">
        <v>0.01</v>
      </c>
      <c r="AA292" s="5">
        <v>0.01</v>
      </c>
      <c r="AB292" s="5">
        <v>0.01</v>
      </c>
      <c r="AC292" s="5">
        <v>0.01</v>
      </c>
      <c r="AD292" s="5">
        <v>1.0999999999999999E-2</v>
      </c>
      <c r="AE292" s="5">
        <v>0.01</v>
      </c>
      <c r="AF292" s="5">
        <v>8.9999999999999993E-3</v>
      </c>
      <c r="AG292" s="5">
        <v>8.0000000000000002E-3</v>
      </c>
      <c r="AH292" s="29" t="s">
        <v>369</v>
      </c>
      <c r="AI292" s="27"/>
      <c r="AJ292" s="36"/>
    </row>
    <row r="293" spans="1:36" x14ac:dyDescent="0.35">
      <c r="A293" s="4" t="s">
        <v>202</v>
      </c>
      <c r="B293" s="9" t="s">
        <v>203</v>
      </c>
      <c r="C293" s="9" t="s">
        <v>125</v>
      </c>
      <c r="D293" s="9" t="s">
        <v>126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1E-3</v>
      </c>
      <c r="W293" s="5">
        <v>1E-3</v>
      </c>
      <c r="X293" s="5">
        <v>1E-3</v>
      </c>
      <c r="Y293" s="5">
        <v>1E-3</v>
      </c>
      <c r="Z293" s="5">
        <v>1E-3</v>
      </c>
      <c r="AA293" s="5">
        <v>1E-3</v>
      </c>
      <c r="AB293" s="5">
        <v>1E-3</v>
      </c>
      <c r="AC293" s="5">
        <v>1E-3</v>
      </c>
      <c r="AD293" s="5">
        <v>1E-3</v>
      </c>
      <c r="AE293" s="5">
        <v>1E-3</v>
      </c>
      <c r="AF293" s="5">
        <v>1E-3</v>
      </c>
      <c r="AG293" s="5">
        <v>1E-3</v>
      </c>
      <c r="AH293" s="29" t="s">
        <v>369</v>
      </c>
      <c r="AI293" s="27"/>
      <c r="AJ293" s="36"/>
    </row>
    <row r="294" spans="1:36" x14ac:dyDescent="0.35">
      <c r="A294" s="4" t="s">
        <v>202</v>
      </c>
      <c r="B294" s="9" t="s">
        <v>203</v>
      </c>
      <c r="C294" s="9" t="s">
        <v>127</v>
      </c>
      <c r="D294" s="9" t="s">
        <v>128</v>
      </c>
      <c r="AH294" s="29"/>
      <c r="AI294" s="27"/>
      <c r="AJ294" s="36"/>
    </row>
    <row r="295" spans="1:36" x14ac:dyDescent="0.35">
      <c r="A295" s="4" t="s">
        <v>202</v>
      </c>
      <c r="B295" s="9" t="s">
        <v>203</v>
      </c>
      <c r="C295" s="9" t="s">
        <v>129</v>
      </c>
      <c r="D295" s="9" t="s">
        <v>130</v>
      </c>
      <c r="E295" s="5">
        <v>1E-3</v>
      </c>
      <c r="F295" s="5">
        <v>2E-3</v>
      </c>
      <c r="G295" s="5">
        <v>2E-3</v>
      </c>
      <c r="H295" s="5">
        <v>1E-3</v>
      </c>
      <c r="I295" s="5">
        <v>1E-3</v>
      </c>
      <c r="J295" s="5">
        <v>1E-3</v>
      </c>
      <c r="K295" s="5">
        <v>1E-3</v>
      </c>
      <c r="L295" s="5">
        <v>1E-3</v>
      </c>
      <c r="M295" s="5">
        <v>3.0000000000000001E-3</v>
      </c>
      <c r="N295" s="5">
        <v>4.0000000000000001E-3</v>
      </c>
      <c r="O295" s="5">
        <v>4.0000000000000001E-3</v>
      </c>
      <c r="P295" s="5">
        <v>4.0000000000000001E-3</v>
      </c>
      <c r="Q295" s="5">
        <v>6.0000000000000001E-3</v>
      </c>
      <c r="R295" s="5">
        <v>6.0000000000000001E-3</v>
      </c>
      <c r="S295" s="5">
        <v>6.0000000000000001E-3</v>
      </c>
      <c r="T295" s="5">
        <v>6.0000000000000001E-3</v>
      </c>
      <c r="U295" s="5">
        <v>6.0000000000000001E-3</v>
      </c>
      <c r="V295" s="5">
        <v>7.0000000000000001E-3</v>
      </c>
      <c r="W295" s="5">
        <v>6.0000000000000001E-3</v>
      </c>
      <c r="X295" s="5">
        <v>7.0000000000000001E-3</v>
      </c>
      <c r="Y295" s="5">
        <v>8.0000000000000002E-3</v>
      </c>
      <c r="Z295" s="5">
        <v>1.2E-2</v>
      </c>
      <c r="AA295" s="5">
        <v>1.2999999999999999E-2</v>
      </c>
      <c r="AB295" s="5">
        <v>1.4E-2</v>
      </c>
      <c r="AC295" s="5">
        <v>1.4E-2</v>
      </c>
      <c r="AD295" s="5">
        <v>1.4E-2</v>
      </c>
      <c r="AE295" s="5">
        <v>1.6E-2</v>
      </c>
      <c r="AF295" s="5">
        <v>1.6E-2</v>
      </c>
      <c r="AG295" s="5">
        <v>2.1999999999999999E-2</v>
      </c>
      <c r="AH295" s="29"/>
      <c r="AI295" s="27"/>
      <c r="AJ295" s="36"/>
    </row>
    <row r="296" spans="1:36" x14ac:dyDescent="0.35">
      <c r="A296" s="4" t="s">
        <v>202</v>
      </c>
      <c r="B296" s="9" t="s">
        <v>203</v>
      </c>
      <c r="C296" s="9" t="s">
        <v>131</v>
      </c>
      <c r="D296" s="9" t="s">
        <v>132</v>
      </c>
      <c r="E296" s="5">
        <v>2E-3</v>
      </c>
      <c r="F296" s="5">
        <v>3.0000000000000001E-3</v>
      </c>
      <c r="G296" s="5">
        <v>3.0000000000000001E-3</v>
      </c>
      <c r="H296" s="5">
        <v>2E-3</v>
      </c>
      <c r="I296" s="5">
        <v>3.0000000000000001E-3</v>
      </c>
      <c r="J296" s="5">
        <v>2E-3</v>
      </c>
      <c r="K296" s="5">
        <v>2E-3</v>
      </c>
      <c r="L296" s="5">
        <v>2E-3</v>
      </c>
      <c r="M296" s="5">
        <v>4.0000000000000001E-3</v>
      </c>
      <c r="N296" s="5">
        <v>5.0000000000000001E-3</v>
      </c>
      <c r="O296" s="5">
        <v>5.0000000000000001E-3</v>
      </c>
      <c r="P296" s="5">
        <v>5.0000000000000001E-3</v>
      </c>
      <c r="Q296" s="5">
        <v>6.0000000000000001E-3</v>
      </c>
      <c r="R296" s="5">
        <v>7.0000000000000001E-3</v>
      </c>
      <c r="S296" s="5">
        <v>8.0000000000000002E-3</v>
      </c>
      <c r="T296" s="5">
        <v>8.0000000000000002E-3</v>
      </c>
      <c r="U296" s="5">
        <v>8.0000000000000002E-3</v>
      </c>
      <c r="V296" s="5">
        <v>8.9999999999999993E-3</v>
      </c>
      <c r="W296" s="5">
        <v>1.0999999999999999E-2</v>
      </c>
      <c r="X296" s="5">
        <v>1.2E-2</v>
      </c>
      <c r="Y296" s="5">
        <v>1.2999999999999999E-2</v>
      </c>
      <c r="Z296" s="5">
        <v>1.4E-2</v>
      </c>
      <c r="AA296" s="5">
        <v>1.6E-2</v>
      </c>
      <c r="AB296" s="5">
        <v>1.7999999999999999E-2</v>
      </c>
      <c r="AC296" s="5">
        <v>1.7999999999999999E-2</v>
      </c>
      <c r="AD296" s="5">
        <v>1.9E-2</v>
      </c>
      <c r="AE296" s="5">
        <v>1.7999999999999999E-2</v>
      </c>
      <c r="AF296" s="5">
        <v>1.9E-2</v>
      </c>
      <c r="AG296" s="5">
        <v>2.1000000000000001E-2</v>
      </c>
      <c r="AH296" s="35" t="s">
        <v>369</v>
      </c>
      <c r="AI296" s="24"/>
      <c r="AJ296" s="25"/>
    </row>
    <row r="297" spans="1:36" x14ac:dyDescent="0.35">
      <c r="A297" s="4" t="s">
        <v>202</v>
      </c>
      <c r="B297" s="9" t="s">
        <v>203</v>
      </c>
      <c r="C297" s="9" t="s">
        <v>133</v>
      </c>
      <c r="D297" s="9" t="s">
        <v>134</v>
      </c>
      <c r="AH297" s="29" t="s">
        <v>369</v>
      </c>
      <c r="AI297" s="27"/>
      <c r="AJ297" s="36"/>
    </row>
    <row r="298" spans="1:36" x14ac:dyDescent="0.35">
      <c r="A298" s="4" t="s">
        <v>202</v>
      </c>
      <c r="B298" s="9" t="s">
        <v>203</v>
      </c>
      <c r="C298" s="9" t="s">
        <v>135</v>
      </c>
      <c r="D298" s="9" t="s">
        <v>136</v>
      </c>
      <c r="AH298" s="29" t="s">
        <v>369</v>
      </c>
      <c r="AI298" s="27"/>
      <c r="AJ298" s="36"/>
    </row>
    <row r="299" spans="1:36" x14ac:dyDescent="0.35">
      <c r="A299" s="4" t="s">
        <v>202</v>
      </c>
      <c r="B299" s="9" t="s">
        <v>203</v>
      </c>
      <c r="C299" s="9" t="s">
        <v>137</v>
      </c>
      <c r="D299" s="9" t="s">
        <v>138</v>
      </c>
      <c r="AH299" s="29" t="s">
        <v>369</v>
      </c>
      <c r="AI299" s="27"/>
      <c r="AJ299" s="36"/>
    </row>
    <row r="300" spans="1:36" x14ac:dyDescent="0.35">
      <c r="A300" s="4" t="s">
        <v>202</v>
      </c>
      <c r="B300" s="9" t="s">
        <v>203</v>
      </c>
      <c r="C300" s="9" t="s">
        <v>139</v>
      </c>
      <c r="D300" s="9" t="s">
        <v>140</v>
      </c>
      <c r="E300" s="5">
        <v>2E-3</v>
      </c>
      <c r="F300" s="5">
        <v>2E-3</v>
      </c>
      <c r="G300" s="5">
        <v>2E-3</v>
      </c>
      <c r="H300" s="5">
        <v>2E-3</v>
      </c>
      <c r="I300" s="5">
        <v>2E-3</v>
      </c>
      <c r="J300" s="5">
        <v>2E-3</v>
      </c>
      <c r="K300" s="5">
        <v>2E-3</v>
      </c>
      <c r="L300" s="5">
        <v>1E-3</v>
      </c>
      <c r="M300" s="5">
        <v>2E-3</v>
      </c>
      <c r="N300" s="5">
        <v>2E-3</v>
      </c>
      <c r="O300" s="5">
        <v>2E-3</v>
      </c>
      <c r="P300" s="5">
        <v>2E-3</v>
      </c>
      <c r="Q300" s="5">
        <v>3.0000000000000001E-3</v>
      </c>
      <c r="R300" s="5">
        <v>3.0000000000000001E-3</v>
      </c>
      <c r="S300" s="5">
        <v>4.0000000000000001E-3</v>
      </c>
      <c r="T300" s="5">
        <v>4.0000000000000001E-3</v>
      </c>
      <c r="U300" s="5">
        <v>4.0000000000000001E-3</v>
      </c>
      <c r="V300" s="5">
        <v>5.0000000000000001E-3</v>
      </c>
      <c r="W300" s="5">
        <v>6.0000000000000001E-3</v>
      </c>
      <c r="X300" s="5">
        <v>7.0000000000000001E-3</v>
      </c>
      <c r="Y300" s="5">
        <v>8.0000000000000002E-3</v>
      </c>
      <c r="Z300" s="5">
        <v>8.0000000000000002E-3</v>
      </c>
      <c r="AA300" s="5">
        <v>0.01</v>
      </c>
      <c r="AB300" s="5">
        <v>1.0999999999999999E-2</v>
      </c>
      <c r="AC300" s="5">
        <v>1.0999999999999999E-2</v>
      </c>
      <c r="AD300" s="5">
        <v>1.0999999999999999E-2</v>
      </c>
      <c r="AE300" s="5">
        <v>1.0999999999999999E-2</v>
      </c>
      <c r="AF300" s="5">
        <v>1.2E-2</v>
      </c>
      <c r="AG300" s="5">
        <v>1.2999999999999999E-2</v>
      </c>
      <c r="AH300" s="29" t="s">
        <v>369</v>
      </c>
      <c r="AI300" s="27"/>
      <c r="AJ300" s="36"/>
    </row>
    <row r="301" spans="1:36" x14ac:dyDescent="0.35">
      <c r="A301" s="4" t="s">
        <v>202</v>
      </c>
      <c r="B301" s="9" t="s">
        <v>203</v>
      </c>
      <c r="C301" s="9" t="s">
        <v>141</v>
      </c>
      <c r="D301" s="9" t="s">
        <v>142</v>
      </c>
      <c r="AH301" s="29" t="s">
        <v>369</v>
      </c>
      <c r="AI301" s="27"/>
      <c r="AJ301" s="36"/>
    </row>
    <row r="302" spans="1:36" x14ac:dyDescent="0.35">
      <c r="A302" s="4" t="s">
        <v>202</v>
      </c>
      <c r="B302" s="9" t="s">
        <v>203</v>
      </c>
      <c r="C302" s="9" t="s">
        <v>143</v>
      </c>
      <c r="D302" s="9" t="s">
        <v>144</v>
      </c>
      <c r="E302" s="5">
        <v>1E-3</v>
      </c>
      <c r="F302" s="5">
        <v>2E-3</v>
      </c>
      <c r="G302" s="5">
        <v>2E-3</v>
      </c>
      <c r="H302" s="5">
        <v>1E-3</v>
      </c>
      <c r="I302" s="5">
        <v>1E-3</v>
      </c>
      <c r="J302" s="5">
        <v>1E-3</v>
      </c>
      <c r="K302" s="5">
        <v>1E-3</v>
      </c>
      <c r="L302" s="5">
        <v>2E-3</v>
      </c>
      <c r="M302" s="5">
        <v>2E-3</v>
      </c>
      <c r="N302" s="5">
        <v>2E-3</v>
      </c>
      <c r="O302" s="5">
        <v>2E-3</v>
      </c>
      <c r="P302" s="5">
        <v>2E-3</v>
      </c>
      <c r="Q302" s="5">
        <v>2E-3</v>
      </c>
      <c r="R302" s="5">
        <v>3.0000000000000001E-3</v>
      </c>
      <c r="S302" s="5">
        <v>4.0000000000000001E-3</v>
      </c>
      <c r="T302" s="5">
        <v>4.0000000000000001E-3</v>
      </c>
      <c r="U302" s="5">
        <v>4.0000000000000001E-3</v>
      </c>
      <c r="V302" s="5">
        <v>5.0000000000000001E-3</v>
      </c>
      <c r="W302" s="5">
        <v>5.0000000000000001E-3</v>
      </c>
      <c r="X302" s="5">
        <v>5.0000000000000001E-3</v>
      </c>
      <c r="Y302" s="5">
        <v>6.0000000000000001E-3</v>
      </c>
      <c r="Z302" s="5">
        <v>6.0000000000000001E-3</v>
      </c>
      <c r="AA302" s="5">
        <v>7.0000000000000001E-3</v>
      </c>
      <c r="AB302" s="5">
        <v>7.0000000000000001E-3</v>
      </c>
      <c r="AC302" s="5">
        <v>7.0000000000000001E-3</v>
      </c>
      <c r="AD302" s="5">
        <v>8.0000000000000002E-3</v>
      </c>
      <c r="AE302" s="5">
        <v>7.0000000000000001E-3</v>
      </c>
      <c r="AF302" s="5">
        <v>7.0000000000000001E-3</v>
      </c>
      <c r="AG302" s="5">
        <v>8.0000000000000002E-3</v>
      </c>
      <c r="AH302" s="29" t="s">
        <v>369</v>
      </c>
      <c r="AI302" s="27"/>
      <c r="AJ302" s="36"/>
    </row>
    <row r="303" spans="1:36" x14ac:dyDescent="0.35">
      <c r="A303" s="4" t="s">
        <v>202</v>
      </c>
      <c r="B303" s="9" t="s">
        <v>203</v>
      </c>
      <c r="C303" s="9" t="s">
        <v>145</v>
      </c>
      <c r="D303" s="9" t="s">
        <v>146</v>
      </c>
      <c r="E303" s="5">
        <v>1.9E-2</v>
      </c>
      <c r="F303" s="5">
        <v>2.4E-2</v>
      </c>
      <c r="G303" s="5">
        <v>2.5000000000000001E-2</v>
      </c>
      <c r="H303" s="5">
        <v>7.1999999999999995E-2</v>
      </c>
      <c r="I303" s="5">
        <v>2.9000000000000001E-2</v>
      </c>
      <c r="J303" s="5">
        <v>0.03</v>
      </c>
      <c r="K303" s="5">
        <v>3.2000000000000001E-2</v>
      </c>
      <c r="L303" s="5">
        <v>3.1E-2</v>
      </c>
      <c r="M303" s="5">
        <v>4.2000000000000003E-2</v>
      </c>
      <c r="N303" s="5">
        <v>6.0999999999999999E-2</v>
      </c>
      <c r="O303" s="5">
        <v>0.06</v>
      </c>
      <c r="P303" s="5">
        <v>6.9000000000000006E-2</v>
      </c>
      <c r="Q303" s="5">
        <v>7.5999999999999998E-2</v>
      </c>
      <c r="R303" s="5">
        <v>7.2999999999999995E-2</v>
      </c>
      <c r="S303" s="5">
        <v>8.8999999999999996E-2</v>
      </c>
      <c r="T303" s="5">
        <v>9.5000000000000001E-2</v>
      </c>
      <c r="U303" s="5">
        <v>0.10299999999999999</v>
      </c>
      <c r="V303" s="5">
        <v>0.11</v>
      </c>
      <c r="W303" s="5">
        <v>0.121</v>
      </c>
      <c r="X303" s="5">
        <v>0.13400000000000001</v>
      </c>
      <c r="Y303" s="5">
        <v>0.14099999999999999</v>
      </c>
      <c r="Z303" s="5">
        <v>0.14299999999999999</v>
      </c>
      <c r="AA303" s="5">
        <v>0.14799999999999999</v>
      </c>
      <c r="AB303" s="5">
        <v>0.154</v>
      </c>
      <c r="AC303" s="5">
        <v>0.159</v>
      </c>
      <c r="AD303" s="5">
        <v>0.14599999999999999</v>
      </c>
      <c r="AE303" s="5">
        <v>0.154</v>
      </c>
      <c r="AF303" s="5">
        <v>0.16800000000000001</v>
      </c>
      <c r="AG303" s="5">
        <v>0.17599999999999999</v>
      </c>
      <c r="AH303" s="35"/>
      <c r="AI303" s="24"/>
      <c r="AJ303" s="25"/>
    </row>
    <row r="304" spans="1:36" x14ac:dyDescent="0.35">
      <c r="A304" s="4" t="s">
        <v>202</v>
      </c>
      <c r="B304" s="9" t="s">
        <v>203</v>
      </c>
      <c r="C304" s="9" t="s">
        <v>147</v>
      </c>
      <c r="D304" s="9" t="s">
        <v>148</v>
      </c>
      <c r="E304" s="5">
        <v>8.9999999999999993E-3</v>
      </c>
      <c r="F304" s="5">
        <v>1.0999999999999999E-2</v>
      </c>
      <c r="G304" s="5">
        <v>1.2E-2</v>
      </c>
      <c r="H304" s="5">
        <v>3.3000000000000002E-2</v>
      </c>
      <c r="I304" s="5">
        <v>1.2999999999999999E-2</v>
      </c>
      <c r="J304" s="5">
        <v>1.4E-2</v>
      </c>
      <c r="K304" s="5">
        <v>1.4999999999999999E-2</v>
      </c>
      <c r="L304" s="5">
        <v>1.4E-2</v>
      </c>
      <c r="M304" s="5">
        <v>0.02</v>
      </c>
      <c r="N304" s="5">
        <v>2.8000000000000001E-2</v>
      </c>
      <c r="O304" s="5">
        <v>2.8000000000000001E-2</v>
      </c>
      <c r="P304" s="5">
        <v>3.2000000000000001E-2</v>
      </c>
      <c r="Q304" s="5">
        <v>3.5000000000000003E-2</v>
      </c>
      <c r="R304" s="5">
        <v>3.3000000000000002E-2</v>
      </c>
      <c r="S304" s="5">
        <v>4.1000000000000002E-2</v>
      </c>
      <c r="T304" s="5">
        <v>4.3999999999999997E-2</v>
      </c>
      <c r="U304" s="5">
        <v>4.3999999999999997E-2</v>
      </c>
      <c r="V304" s="5">
        <v>4.8000000000000001E-2</v>
      </c>
      <c r="W304" s="5">
        <v>5.5E-2</v>
      </c>
      <c r="X304" s="5">
        <v>6.0999999999999999E-2</v>
      </c>
      <c r="Y304" s="5">
        <v>6.6000000000000003E-2</v>
      </c>
      <c r="Z304" s="5">
        <v>6.8000000000000005E-2</v>
      </c>
      <c r="AA304" s="5">
        <v>7.0000000000000007E-2</v>
      </c>
      <c r="AB304" s="5">
        <v>7.2999999999999995E-2</v>
      </c>
      <c r="AC304" s="5">
        <v>7.4999999999999997E-2</v>
      </c>
      <c r="AD304" s="5">
        <v>7.2999999999999995E-2</v>
      </c>
      <c r="AE304" s="5">
        <v>7.6999999999999999E-2</v>
      </c>
      <c r="AF304" s="5">
        <v>7.9000000000000001E-2</v>
      </c>
      <c r="AG304" s="5">
        <v>7.9000000000000001E-2</v>
      </c>
      <c r="AH304" s="29"/>
      <c r="AI304" s="27"/>
      <c r="AJ304" s="36"/>
    </row>
    <row r="305" spans="1:36" x14ac:dyDescent="0.35">
      <c r="A305" s="4" t="s">
        <v>202</v>
      </c>
      <c r="B305" s="9" t="s">
        <v>203</v>
      </c>
      <c r="C305" s="9" t="s">
        <v>149</v>
      </c>
      <c r="D305" s="9" t="s">
        <v>150</v>
      </c>
      <c r="E305" s="5">
        <v>0.01</v>
      </c>
      <c r="F305" s="5">
        <v>1.2999999999999999E-2</v>
      </c>
      <c r="G305" s="5">
        <v>1.2999999999999999E-2</v>
      </c>
      <c r="H305" s="5">
        <v>3.9E-2</v>
      </c>
      <c r="I305" s="5">
        <v>1.6E-2</v>
      </c>
      <c r="J305" s="5">
        <v>1.7000000000000001E-2</v>
      </c>
      <c r="K305" s="5">
        <v>1.7000000000000001E-2</v>
      </c>
      <c r="L305" s="5">
        <v>1.7000000000000001E-2</v>
      </c>
      <c r="M305" s="5">
        <v>2.3E-2</v>
      </c>
      <c r="N305" s="5">
        <v>3.3000000000000002E-2</v>
      </c>
      <c r="O305" s="5">
        <v>3.2000000000000001E-2</v>
      </c>
      <c r="P305" s="5">
        <v>3.6999999999999998E-2</v>
      </c>
      <c r="Q305" s="5">
        <v>4.1000000000000002E-2</v>
      </c>
      <c r="R305" s="5">
        <v>0.04</v>
      </c>
      <c r="S305" s="5">
        <v>4.7E-2</v>
      </c>
      <c r="T305" s="5">
        <v>5.0999999999999997E-2</v>
      </c>
      <c r="U305" s="5">
        <v>5.8999999999999997E-2</v>
      </c>
      <c r="V305" s="5">
        <v>6.2E-2</v>
      </c>
      <c r="W305" s="5">
        <v>6.5000000000000002E-2</v>
      </c>
      <c r="X305" s="5">
        <v>7.1999999999999995E-2</v>
      </c>
      <c r="Y305" s="5">
        <v>7.2999999999999995E-2</v>
      </c>
      <c r="Z305" s="5">
        <v>7.2999999999999995E-2</v>
      </c>
      <c r="AA305" s="5">
        <v>7.5999999999999998E-2</v>
      </c>
      <c r="AB305" s="5">
        <v>7.8E-2</v>
      </c>
      <c r="AC305" s="5">
        <v>8.1000000000000003E-2</v>
      </c>
      <c r="AD305" s="5">
        <v>7.0999999999999994E-2</v>
      </c>
      <c r="AE305" s="5">
        <v>7.3999999999999996E-2</v>
      </c>
      <c r="AF305" s="5">
        <v>8.5000000000000006E-2</v>
      </c>
      <c r="AG305" s="5">
        <v>9.1999999999999998E-2</v>
      </c>
      <c r="AH305" s="29"/>
      <c r="AI305" s="27"/>
      <c r="AJ305" s="36"/>
    </row>
    <row r="306" spans="1:36" x14ac:dyDescent="0.35">
      <c r="A306" s="4" t="s">
        <v>202</v>
      </c>
      <c r="B306" s="9" t="s">
        <v>203</v>
      </c>
      <c r="C306" s="9" t="s">
        <v>151</v>
      </c>
      <c r="D306" s="9" t="s">
        <v>152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1E-3</v>
      </c>
      <c r="AG306" s="5">
        <v>2E-3</v>
      </c>
      <c r="AH306" s="29"/>
      <c r="AI306" s="27"/>
      <c r="AJ306" s="36"/>
    </row>
    <row r="307" spans="1:36" x14ac:dyDescent="0.35">
      <c r="A307" s="4" t="s">
        <v>202</v>
      </c>
      <c r="B307" s="9" t="s">
        <v>203</v>
      </c>
      <c r="C307" s="9" t="s">
        <v>153</v>
      </c>
      <c r="D307" s="9" t="s">
        <v>154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1E-3</v>
      </c>
      <c r="X307" s="5">
        <v>1E-3</v>
      </c>
      <c r="Y307" s="5">
        <v>2E-3</v>
      </c>
      <c r="Z307" s="5">
        <v>2E-3</v>
      </c>
      <c r="AA307" s="5">
        <v>2E-3</v>
      </c>
      <c r="AB307" s="5">
        <v>2E-3</v>
      </c>
      <c r="AC307" s="5">
        <v>2E-3</v>
      </c>
      <c r="AD307" s="5">
        <v>1E-3</v>
      </c>
      <c r="AE307" s="5">
        <v>2E-3</v>
      </c>
      <c r="AF307" s="5">
        <v>2E-3</v>
      </c>
      <c r="AG307" s="5">
        <v>2E-3</v>
      </c>
      <c r="AH307" s="29"/>
      <c r="AI307" s="27"/>
      <c r="AJ307" s="36"/>
    </row>
    <row r="308" spans="1:36" x14ac:dyDescent="0.35">
      <c r="A308" s="4" t="s">
        <v>202</v>
      </c>
      <c r="B308" s="9" t="s">
        <v>203</v>
      </c>
      <c r="C308" s="9" t="s">
        <v>155</v>
      </c>
      <c r="D308" s="9" t="s">
        <v>156</v>
      </c>
      <c r="AH308" s="29"/>
      <c r="AI308" s="27"/>
      <c r="AJ308" s="36"/>
    </row>
    <row r="309" spans="1:36" x14ac:dyDescent="0.35">
      <c r="A309" s="4" t="s">
        <v>202</v>
      </c>
      <c r="B309" s="9" t="s">
        <v>203</v>
      </c>
      <c r="C309" s="9" t="s">
        <v>157</v>
      </c>
      <c r="D309" s="9" t="s">
        <v>158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1E-3</v>
      </c>
      <c r="AC309" s="5">
        <v>1E-3</v>
      </c>
      <c r="AD309" s="5">
        <v>1E-3</v>
      </c>
      <c r="AE309" s="5">
        <v>1E-3</v>
      </c>
      <c r="AF309" s="5">
        <v>1E-3</v>
      </c>
      <c r="AG309" s="5">
        <v>1E-3</v>
      </c>
      <c r="AH309" s="29"/>
      <c r="AI309" s="27"/>
      <c r="AJ309" s="36"/>
    </row>
    <row r="310" spans="1:36" x14ac:dyDescent="0.35">
      <c r="A310" s="4" t="s">
        <v>202</v>
      </c>
      <c r="B310" s="9" t="s">
        <v>203</v>
      </c>
      <c r="C310" s="9" t="s">
        <v>159</v>
      </c>
      <c r="D310" s="9" t="s">
        <v>160</v>
      </c>
      <c r="E310" s="5">
        <v>4.8000000000000001E-2</v>
      </c>
      <c r="F310" s="5">
        <v>5.8999999999999997E-2</v>
      </c>
      <c r="G310" s="5">
        <v>6.0999999999999999E-2</v>
      </c>
      <c r="H310" s="5">
        <v>0.153</v>
      </c>
      <c r="I310" s="5">
        <v>5.7000000000000002E-2</v>
      </c>
      <c r="J310" s="5">
        <v>6.2E-2</v>
      </c>
      <c r="K310" s="5">
        <v>4.3999999999999997E-2</v>
      </c>
      <c r="L310" s="5">
        <v>4.5999999999999999E-2</v>
      </c>
      <c r="M310" s="5">
        <v>5.6000000000000001E-2</v>
      </c>
      <c r="N310" s="5">
        <v>6.7000000000000004E-2</v>
      </c>
      <c r="O310" s="5">
        <v>0.08</v>
      </c>
      <c r="P310" s="5">
        <v>9.7000000000000003E-2</v>
      </c>
      <c r="Q310" s="5">
        <v>0.107</v>
      </c>
      <c r="R310" s="5">
        <v>0.152</v>
      </c>
      <c r="S310" s="5">
        <v>0.14000000000000001</v>
      </c>
      <c r="T310" s="5">
        <v>0.14299999999999999</v>
      </c>
      <c r="U310" s="5">
        <v>0.153</v>
      </c>
      <c r="V310" s="5">
        <v>0.16300000000000001</v>
      </c>
      <c r="W310" s="5">
        <v>0.17699999999999999</v>
      </c>
      <c r="X310" s="5">
        <v>0.19</v>
      </c>
      <c r="Y310" s="5">
        <v>0.20499999999999999</v>
      </c>
      <c r="Z310" s="5">
        <v>0.20799999999999999</v>
      </c>
      <c r="AA310" s="5">
        <v>0.217</v>
      </c>
      <c r="AB310" s="5">
        <v>0.214</v>
      </c>
      <c r="AC310" s="5">
        <v>0.23200000000000001</v>
      </c>
      <c r="AD310" s="5">
        <v>0.253</v>
      </c>
      <c r="AE310" s="5">
        <v>0.26900000000000002</v>
      </c>
      <c r="AF310" s="5">
        <v>0.28599999999999998</v>
      </c>
      <c r="AG310" s="5">
        <v>0.31</v>
      </c>
      <c r="AH310" s="35" t="s">
        <v>369</v>
      </c>
      <c r="AI310" s="24"/>
      <c r="AJ310" s="25"/>
    </row>
    <row r="311" spans="1:36" x14ac:dyDescent="0.35">
      <c r="A311" s="4" t="s">
        <v>202</v>
      </c>
      <c r="B311" s="9" t="s">
        <v>203</v>
      </c>
      <c r="C311" s="9" t="s">
        <v>161</v>
      </c>
      <c r="D311" s="9" t="s">
        <v>162</v>
      </c>
      <c r="E311" s="5">
        <v>1.0999999999999999E-2</v>
      </c>
      <c r="F311" s="5">
        <v>1.4E-2</v>
      </c>
      <c r="G311" s="5">
        <v>1.4999999999999999E-2</v>
      </c>
      <c r="H311" s="5">
        <v>3.6999999999999998E-2</v>
      </c>
      <c r="I311" s="5">
        <v>1.4E-2</v>
      </c>
      <c r="J311" s="5">
        <v>1.4E-2</v>
      </c>
      <c r="K311" s="5">
        <v>0.01</v>
      </c>
      <c r="L311" s="5">
        <v>1.0999999999999999E-2</v>
      </c>
      <c r="M311" s="5">
        <v>1.2999999999999999E-2</v>
      </c>
      <c r="N311" s="5">
        <v>1.6E-2</v>
      </c>
      <c r="O311" s="5">
        <v>1.9E-2</v>
      </c>
      <c r="P311" s="5">
        <v>2.3E-2</v>
      </c>
      <c r="Q311" s="5">
        <v>2.5000000000000001E-2</v>
      </c>
      <c r="R311" s="5">
        <v>3.5999999999999997E-2</v>
      </c>
      <c r="S311" s="5">
        <v>3.3000000000000002E-2</v>
      </c>
      <c r="T311" s="5">
        <v>3.2000000000000001E-2</v>
      </c>
      <c r="U311" s="5">
        <v>3.9E-2</v>
      </c>
      <c r="V311" s="5">
        <v>3.4000000000000002E-2</v>
      </c>
      <c r="W311" s="5">
        <v>4.7E-2</v>
      </c>
      <c r="X311" s="5">
        <v>5.3999999999999999E-2</v>
      </c>
      <c r="Y311" s="5">
        <v>5.8000000000000003E-2</v>
      </c>
      <c r="Z311" s="5">
        <v>5.8999999999999997E-2</v>
      </c>
      <c r="AA311" s="5">
        <v>6.2E-2</v>
      </c>
      <c r="AB311" s="5">
        <v>6.3E-2</v>
      </c>
      <c r="AC311" s="5">
        <v>6.5000000000000002E-2</v>
      </c>
      <c r="AD311" s="5">
        <v>6.7000000000000004E-2</v>
      </c>
      <c r="AE311" s="5">
        <v>7.0999999999999994E-2</v>
      </c>
      <c r="AF311" s="5">
        <v>7.1999999999999995E-2</v>
      </c>
      <c r="AG311" s="5">
        <v>7.8E-2</v>
      </c>
      <c r="AH311" s="29" t="s">
        <v>369</v>
      </c>
      <c r="AI311" s="27"/>
      <c r="AJ311" s="36"/>
    </row>
    <row r="312" spans="1:36" x14ac:dyDescent="0.35">
      <c r="A312" s="4" t="s">
        <v>202</v>
      </c>
      <c r="B312" s="9" t="s">
        <v>203</v>
      </c>
      <c r="C312" s="9" t="s">
        <v>163</v>
      </c>
      <c r="D312" s="9" t="s">
        <v>164</v>
      </c>
      <c r="E312" s="5">
        <v>3.2000000000000001E-2</v>
      </c>
      <c r="F312" s="5">
        <v>3.9E-2</v>
      </c>
      <c r="G312" s="5">
        <v>4.1000000000000002E-2</v>
      </c>
      <c r="H312" s="5">
        <v>0.10299999999999999</v>
      </c>
      <c r="I312" s="5">
        <v>3.9E-2</v>
      </c>
      <c r="J312" s="5">
        <v>4.2000000000000003E-2</v>
      </c>
      <c r="K312" s="5">
        <v>2.9000000000000001E-2</v>
      </c>
      <c r="L312" s="5">
        <v>3.1E-2</v>
      </c>
      <c r="M312" s="5">
        <v>3.7999999999999999E-2</v>
      </c>
      <c r="N312" s="5">
        <v>4.3999999999999997E-2</v>
      </c>
      <c r="O312" s="5">
        <v>5.2999999999999999E-2</v>
      </c>
      <c r="P312" s="5">
        <v>6.5000000000000002E-2</v>
      </c>
      <c r="Q312" s="5">
        <v>7.1999999999999995E-2</v>
      </c>
      <c r="R312" s="5">
        <v>0.10199999999999999</v>
      </c>
      <c r="S312" s="5">
        <v>9.4E-2</v>
      </c>
      <c r="T312" s="5">
        <v>9.8000000000000004E-2</v>
      </c>
      <c r="U312" s="5">
        <v>0.1</v>
      </c>
      <c r="V312" s="5">
        <v>0.114</v>
      </c>
      <c r="W312" s="5">
        <v>0.112</v>
      </c>
      <c r="X312" s="5">
        <v>0.11600000000000001</v>
      </c>
      <c r="Y312" s="5">
        <v>0.123</v>
      </c>
      <c r="Z312" s="5">
        <v>0.125</v>
      </c>
      <c r="AA312" s="5">
        <v>0.13</v>
      </c>
      <c r="AB312" s="5">
        <v>0.124</v>
      </c>
      <c r="AC312" s="5">
        <v>0.14000000000000001</v>
      </c>
      <c r="AD312" s="5">
        <v>0.159</v>
      </c>
      <c r="AE312" s="5">
        <v>0.17100000000000001</v>
      </c>
      <c r="AF312" s="5">
        <v>0.186</v>
      </c>
      <c r="AG312" s="5">
        <v>0.20200000000000001</v>
      </c>
      <c r="AH312" s="29" t="s">
        <v>369</v>
      </c>
      <c r="AI312" s="27"/>
      <c r="AJ312" s="36"/>
    </row>
    <row r="313" spans="1:36" x14ac:dyDescent="0.35">
      <c r="A313" s="4" t="s">
        <v>202</v>
      </c>
      <c r="B313" s="9" t="s">
        <v>203</v>
      </c>
      <c r="C313" s="9" t="s">
        <v>165</v>
      </c>
      <c r="D313" s="9" t="s">
        <v>166</v>
      </c>
      <c r="E313" s="5">
        <v>1E-3</v>
      </c>
      <c r="F313" s="5">
        <v>2E-3</v>
      </c>
      <c r="G313" s="5">
        <v>2E-3</v>
      </c>
      <c r="H313" s="5">
        <v>4.0000000000000001E-3</v>
      </c>
      <c r="I313" s="5">
        <v>1E-3</v>
      </c>
      <c r="J313" s="5">
        <v>2E-3</v>
      </c>
      <c r="K313" s="5">
        <v>1E-3</v>
      </c>
      <c r="L313" s="5">
        <v>1E-3</v>
      </c>
      <c r="M313" s="5">
        <v>1E-3</v>
      </c>
      <c r="N313" s="5">
        <v>2E-3</v>
      </c>
      <c r="O313" s="5">
        <v>2E-3</v>
      </c>
      <c r="P313" s="5">
        <v>2E-3</v>
      </c>
      <c r="Q313" s="5">
        <v>3.0000000000000001E-3</v>
      </c>
      <c r="R313" s="5">
        <v>4.0000000000000001E-3</v>
      </c>
      <c r="S313" s="5">
        <v>4.0000000000000001E-3</v>
      </c>
      <c r="T313" s="5">
        <v>3.0000000000000001E-3</v>
      </c>
      <c r="U313" s="5">
        <v>3.0000000000000001E-3</v>
      </c>
      <c r="V313" s="5">
        <v>4.0000000000000001E-3</v>
      </c>
      <c r="W313" s="5">
        <v>3.0000000000000001E-3</v>
      </c>
      <c r="X313" s="5">
        <v>3.0000000000000001E-3</v>
      </c>
      <c r="Y313" s="5">
        <v>6.0000000000000001E-3</v>
      </c>
      <c r="Z313" s="5">
        <v>6.0000000000000001E-3</v>
      </c>
      <c r="AA313" s="5">
        <v>6.0000000000000001E-3</v>
      </c>
      <c r="AB313" s="5">
        <v>6.0000000000000001E-3</v>
      </c>
      <c r="AC313" s="5">
        <v>6.0000000000000001E-3</v>
      </c>
      <c r="AD313" s="5">
        <v>5.0000000000000001E-3</v>
      </c>
      <c r="AE313" s="5">
        <v>6.0000000000000001E-3</v>
      </c>
      <c r="AF313" s="5">
        <v>6.0000000000000001E-3</v>
      </c>
      <c r="AG313" s="5">
        <v>6.0000000000000001E-3</v>
      </c>
      <c r="AH313" s="29" t="s">
        <v>369</v>
      </c>
      <c r="AI313" s="27"/>
      <c r="AJ313" s="36"/>
    </row>
    <row r="314" spans="1:36" x14ac:dyDescent="0.35">
      <c r="A314" s="4" t="s">
        <v>202</v>
      </c>
      <c r="B314" s="9" t="s">
        <v>203</v>
      </c>
      <c r="C314" s="9" t="s">
        <v>167</v>
      </c>
      <c r="D314" s="9" t="s">
        <v>168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1E-3</v>
      </c>
      <c r="X314" s="5">
        <v>1E-3</v>
      </c>
      <c r="Y314" s="5">
        <v>1E-3</v>
      </c>
      <c r="Z314" s="5">
        <v>1E-3</v>
      </c>
      <c r="AA314" s="5">
        <v>1E-3</v>
      </c>
      <c r="AB314" s="5">
        <v>1E-3</v>
      </c>
      <c r="AC314" s="5">
        <v>1E-3</v>
      </c>
      <c r="AD314" s="5">
        <v>1E-3</v>
      </c>
      <c r="AE314" s="5">
        <v>1E-3</v>
      </c>
      <c r="AF314" s="5">
        <v>1E-3</v>
      </c>
      <c r="AG314" s="5">
        <v>1E-3</v>
      </c>
      <c r="AH314" s="29" t="s">
        <v>369</v>
      </c>
      <c r="AI314" s="27"/>
      <c r="AJ314" s="36"/>
    </row>
    <row r="315" spans="1:36" x14ac:dyDescent="0.35">
      <c r="A315" s="4" t="s">
        <v>202</v>
      </c>
      <c r="B315" s="9" t="s">
        <v>203</v>
      </c>
      <c r="C315" s="9" t="s">
        <v>169</v>
      </c>
      <c r="D315" s="9" t="s">
        <v>170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1E-3</v>
      </c>
      <c r="Z315" s="5">
        <v>0</v>
      </c>
      <c r="AA315" s="5">
        <v>0</v>
      </c>
      <c r="AB315" s="5">
        <v>2E-3</v>
      </c>
      <c r="AC315" s="5">
        <v>1E-3</v>
      </c>
      <c r="AD315" s="5">
        <v>2E-3</v>
      </c>
      <c r="AE315" s="5">
        <v>0</v>
      </c>
      <c r="AF315" s="5">
        <v>0</v>
      </c>
      <c r="AG315" s="5">
        <v>1E-3</v>
      </c>
      <c r="AH315" s="29" t="s">
        <v>369</v>
      </c>
      <c r="AI315" s="27"/>
      <c r="AJ315" s="36"/>
    </row>
    <row r="316" spans="1:36" x14ac:dyDescent="0.35">
      <c r="A316" s="4" t="s">
        <v>202</v>
      </c>
      <c r="B316" s="9" t="s">
        <v>203</v>
      </c>
      <c r="C316" s="9" t="s">
        <v>171</v>
      </c>
      <c r="D316" s="9" t="s">
        <v>172</v>
      </c>
      <c r="E316" s="5">
        <v>3.0000000000000001E-3</v>
      </c>
      <c r="F316" s="5">
        <v>4.0000000000000001E-3</v>
      </c>
      <c r="G316" s="5">
        <v>4.0000000000000001E-3</v>
      </c>
      <c r="H316" s="5">
        <v>0.01</v>
      </c>
      <c r="I316" s="5">
        <v>4.0000000000000001E-3</v>
      </c>
      <c r="J316" s="5">
        <v>4.0000000000000001E-3</v>
      </c>
      <c r="K316" s="5">
        <v>3.0000000000000001E-3</v>
      </c>
      <c r="L316" s="5">
        <v>3.0000000000000001E-3</v>
      </c>
      <c r="M316" s="5">
        <v>4.0000000000000001E-3</v>
      </c>
      <c r="N316" s="5">
        <v>5.0000000000000001E-3</v>
      </c>
      <c r="O316" s="5">
        <v>6.0000000000000001E-3</v>
      </c>
      <c r="P316" s="5">
        <v>6.0000000000000001E-3</v>
      </c>
      <c r="Q316" s="5">
        <v>7.0000000000000001E-3</v>
      </c>
      <c r="R316" s="5">
        <v>0.01</v>
      </c>
      <c r="S316" s="5">
        <v>8.9999999999999993E-3</v>
      </c>
      <c r="T316" s="5">
        <v>0.01</v>
      </c>
      <c r="U316" s="5">
        <v>0.01</v>
      </c>
      <c r="V316" s="5">
        <v>1.0999999999999999E-2</v>
      </c>
      <c r="W316" s="5">
        <v>1.4E-2</v>
      </c>
      <c r="X316" s="5">
        <v>1.6E-2</v>
      </c>
      <c r="Y316" s="5">
        <v>1.7000000000000001E-2</v>
      </c>
      <c r="Z316" s="5">
        <v>1.7999999999999999E-2</v>
      </c>
      <c r="AA316" s="5">
        <v>1.7999999999999999E-2</v>
      </c>
      <c r="AB316" s="5">
        <v>1.9E-2</v>
      </c>
      <c r="AC316" s="5">
        <v>1.9E-2</v>
      </c>
      <c r="AD316" s="5">
        <v>1.9E-2</v>
      </c>
      <c r="AE316" s="5">
        <v>0.02</v>
      </c>
      <c r="AF316" s="5">
        <v>2.1000000000000001E-2</v>
      </c>
      <c r="AG316" s="5">
        <v>2.1999999999999999E-2</v>
      </c>
      <c r="AH316" s="29" t="s">
        <v>369</v>
      </c>
      <c r="AI316" s="27"/>
      <c r="AJ316" s="36"/>
    </row>
    <row r="317" spans="1:36" x14ac:dyDescent="0.35">
      <c r="A317" s="4" t="s">
        <v>202</v>
      </c>
      <c r="B317" s="9" t="s">
        <v>203</v>
      </c>
      <c r="C317" s="9" t="s">
        <v>173</v>
      </c>
      <c r="D317" s="9" t="s">
        <v>174</v>
      </c>
      <c r="AH317" s="29" t="s">
        <v>369</v>
      </c>
      <c r="AI317" s="27"/>
      <c r="AJ317" s="36"/>
    </row>
    <row r="318" spans="1:36" x14ac:dyDescent="0.35">
      <c r="A318" s="4" t="s">
        <v>202</v>
      </c>
      <c r="B318" s="9" t="s">
        <v>203</v>
      </c>
      <c r="C318" s="9" t="s">
        <v>175</v>
      </c>
      <c r="D318" s="9" t="s">
        <v>176</v>
      </c>
      <c r="AH318" s="29" t="s">
        <v>369</v>
      </c>
      <c r="AI318" s="27"/>
      <c r="AJ318" s="36"/>
    </row>
    <row r="319" spans="1:36" x14ac:dyDescent="0.35">
      <c r="A319" s="4" t="s">
        <v>202</v>
      </c>
      <c r="B319" s="9" t="s">
        <v>203</v>
      </c>
      <c r="C319" s="9" t="s">
        <v>177</v>
      </c>
      <c r="D319" s="9" t="s">
        <v>178</v>
      </c>
      <c r="E319" s="5">
        <v>0.02</v>
      </c>
      <c r="F319" s="5">
        <v>2.5999999999999999E-2</v>
      </c>
      <c r="G319" s="5">
        <v>2.5999999999999999E-2</v>
      </c>
      <c r="H319" s="5">
        <v>2.3E-2</v>
      </c>
      <c r="I319" s="5">
        <v>2.3E-2</v>
      </c>
      <c r="J319" s="5">
        <v>2.1000000000000001E-2</v>
      </c>
      <c r="K319" s="5">
        <v>0.02</v>
      </c>
      <c r="L319" s="5">
        <v>1.9E-2</v>
      </c>
      <c r="M319" s="5">
        <v>3.5999999999999997E-2</v>
      </c>
      <c r="N319" s="5">
        <v>4.4999999999999998E-2</v>
      </c>
      <c r="O319" s="5">
        <v>4.3999999999999997E-2</v>
      </c>
      <c r="P319" s="5">
        <v>4.9000000000000002E-2</v>
      </c>
      <c r="Q319" s="5">
        <v>5.3999999999999999E-2</v>
      </c>
      <c r="R319" s="5">
        <v>6.0999999999999999E-2</v>
      </c>
      <c r="S319" s="5">
        <v>8.5000000000000006E-2</v>
      </c>
      <c r="T319" s="5">
        <v>8.3000000000000004E-2</v>
      </c>
      <c r="U319" s="5">
        <v>9.5000000000000001E-2</v>
      </c>
      <c r="V319" s="5">
        <v>9.6000000000000002E-2</v>
      </c>
      <c r="W319" s="5">
        <v>0.11899999999999999</v>
      </c>
      <c r="X319" s="5">
        <v>0.114</v>
      </c>
      <c r="Y319" s="5">
        <v>0.11700000000000001</v>
      </c>
      <c r="Z319" s="5">
        <v>0.12</v>
      </c>
      <c r="AA319" s="5">
        <v>0.123</v>
      </c>
      <c r="AB319" s="5">
        <v>0.123</v>
      </c>
      <c r="AC319" s="5">
        <v>0.125</v>
      </c>
      <c r="AD319" s="5">
        <v>0.127</v>
      </c>
      <c r="AE319" s="5">
        <v>0.128</v>
      </c>
      <c r="AF319" s="5">
        <v>0.13600000000000001</v>
      </c>
      <c r="AG319" s="5">
        <v>0.14699999999999999</v>
      </c>
      <c r="AH319" s="35" t="s">
        <v>369</v>
      </c>
      <c r="AI319" s="24"/>
      <c r="AJ319" s="25"/>
    </row>
    <row r="320" spans="1:36" x14ac:dyDescent="0.35">
      <c r="A320" s="4" t="s">
        <v>202</v>
      </c>
      <c r="B320" s="9" t="s">
        <v>203</v>
      </c>
      <c r="C320" s="9" t="s">
        <v>179</v>
      </c>
      <c r="D320" s="9" t="s">
        <v>180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1E-3</v>
      </c>
      <c r="S320" s="5">
        <v>2E-3</v>
      </c>
      <c r="T320" s="5">
        <v>2E-3</v>
      </c>
      <c r="U320" s="5">
        <v>3.0000000000000001E-3</v>
      </c>
      <c r="V320" s="5">
        <v>2E-3</v>
      </c>
      <c r="W320" s="5">
        <v>2E-3</v>
      </c>
      <c r="X320" s="5">
        <v>2E-3</v>
      </c>
      <c r="Y320" s="5">
        <v>2E-3</v>
      </c>
      <c r="Z320" s="5">
        <v>2E-3</v>
      </c>
      <c r="AA320" s="5">
        <v>2E-3</v>
      </c>
      <c r="AB320" s="5">
        <v>2E-3</v>
      </c>
      <c r="AC320" s="5">
        <v>2E-3</v>
      </c>
      <c r="AD320" s="5">
        <v>2E-3</v>
      </c>
      <c r="AE320" s="5">
        <v>2E-3</v>
      </c>
      <c r="AF320" s="5">
        <v>2E-3</v>
      </c>
      <c r="AG320" s="5">
        <v>2E-3</v>
      </c>
      <c r="AH320" s="29" t="s">
        <v>369</v>
      </c>
      <c r="AI320" s="27"/>
      <c r="AJ320" s="36"/>
    </row>
    <row r="321" spans="1:36" x14ac:dyDescent="0.35">
      <c r="A321" s="4" t="s">
        <v>202</v>
      </c>
      <c r="B321" s="9" t="s">
        <v>203</v>
      </c>
      <c r="C321" s="9" t="s">
        <v>181</v>
      </c>
      <c r="D321" s="9" t="s">
        <v>182</v>
      </c>
      <c r="E321" s="5">
        <v>2E-3</v>
      </c>
      <c r="F321" s="5">
        <v>2E-3</v>
      </c>
      <c r="G321" s="5">
        <v>2E-3</v>
      </c>
      <c r="H321" s="5">
        <v>2E-3</v>
      </c>
      <c r="I321" s="5">
        <v>3.0000000000000001E-3</v>
      </c>
      <c r="J321" s="5">
        <v>2E-3</v>
      </c>
      <c r="K321" s="5">
        <v>2E-3</v>
      </c>
      <c r="L321" s="5">
        <v>1E-3</v>
      </c>
      <c r="M321" s="5">
        <v>3.0000000000000001E-3</v>
      </c>
      <c r="N321" s="5">
        <v>3.0000000000000001E-3</v>
      </c>
      <c r="O321" s="5">
        <v>3.0000000000000001E-3</v>
      </c>
      <c r="P321" s="5">
        <v>4.0000000000000001E-3</v>
      </c>
      <c r="Q321" s="5">
        <v>5.0000000000000001E-3</v>
      </c>
      <c r="R321" s="5">
        <v>2E-3</v>
      </c>
      <c r="S321" s="5">
        <v>2E-3</v>
      </c>
      <c r="T321" s="5">
        <v>3.0000000000000001E-3</v>
      </c>
      <c r="U321" s="5">
        <v>3.0000000000000001E-3</v>
      </c>
      <c r="V321" s="5">
        <v>4.0000000000000001E-3</v>
      </c>
      <c r="W321" s="5">
        <v>6.0000000000000001E-3</v>
      </c>
      <c r="X321" s="5">
        <v>6.0000000000000001E-3</v>
      </c>
      <c r="Y321" s="5">
        <v>6.0000000000000001E-3</v>
      </c>
      <c r="Z321" s="5">
        <v>7.0000000000000001E-3</v>
      </c>
      <c r="AA321" s="5">
        <v>7.0000000000000001E-3</v>
      </c>
      <c r="AB321" s="5">
        <v>7.0000000000000001E-3</v>
      </c>
      <c r="AC321" s="5">
        <v>6.0000000000000001E-3</v>
      </c>
      <c r="AD321" s="5">
        <v>6.0000000000000001E-3</v>
      </c>
      <c r="AE321" s="5">
        <v>6.0000000000000001E-3</v>
      </c>
      <c r="AF321" s="5">
        <v>6.0000000000000001E-3</v>
      </c>
      <c r="AG321" s="5">
        <v>6.0000000000000001E-3</v>
      </c>
      <c r="AH321" s="29" t="s">
        <v>369</v>
      </c>
      <c r="AI321" s="27"/>
      <c r="AJ321" s="36"/>
    </row>
    <row r="322" spans="1:36" x14ac:dyDescent="0.35">
      <c r="A322" s="4" t="s">
        <v>202</v>
      </c>
      <c r="B322" s="9" t="s">
        <v>203</v>
      </c>
      <c r="C322" s="9" t="s">
        <v>183</v>
      </c>
      <c r="D322" s="9" t="s">
        <v>184</v>
      </c>
      <c r="AH322" s="29" t="s">
        <v>369</v>
      </c>
      <c r="AI322" s="27"/>
      <c r="AJ322" s="36"/>
    </row>
    <row r="323" spans="1:36" x14ac:dyDescent="0.35">
      <c r="A323" s="4" t="s">
        <v>202</v>
      </c>
      <c r="B323" s="9" t="s">
        <v>203</v>
      </c>
      <c r="C323" s="9" t="s">
        <v>185</v>
      </c>
      <c r="D323" s="9" t="s">
        <v>186</v>
      </c>
      <c r="E323" s="5">
        <v>7.0000000000000001E-3</v>
      </c>
      <c r="F323" s="5">
        <v>8.9999999999999993E-3</v>
      </c>
      <c r="G323" s="5">
        <v>8.9999999999999993E-3</v>
      </c>
      <c r="H323" s="5">
        <v>8.0000000000000002E-3</v>
      </c>
      <c r="I323" s="5">
        <v>8.0000000000000002E-3</v>
      </c>
      <c r="J323" s="5">
        <v>7.0000000000000001E-3</v>
      </c>
      <c r="K323" s="5">
        <v>7.0000000000000001E-3</v>
      </c>
      <c r="L323" s="5">
        <v>6.0000000000000001E-3</v>
      </c>
      <c r="M323" s="5">
        <v>1.2E-2</v>
      </c>
      <c r="N323" s="5">
        <v>1.4999999999999999E-2</v>
      </c>
      <c r="O323" s="5">
        <v>1.6E-2</v>
      </c>
      <c r="P323" s="5">
        <v>1.6E-2</v>
      </c>
      <c r="Q323" s="5">
        <v>1.7999999999999999E-2</v>
      </c>
      <c r="R323" s="5">
        <v>2.1000000000000001E-2</v>
      </c>
      <c r="S323" s="5">
        <v>0.03</v>
      </c>
      <c r="T323" s="5">
        <v>0.03</v>
      </c>
      <c r="U323" s="5">
        <v>3.4000000000000002E-2</v>
      </c>
      <c r="V323" s="5">
        <v>3.5999999999999997E-2</v>
      </c>
      <c r="W323" s="5">
        <v>3.9E-2</v>
      </c>
      <c r="X323" s="5">
        <v>4.3999999999999997E-2</v>
      </c>
      <c r="Y323" s="5">
        <v>4.5999999999999999E-2</v>
      </c>
      <c r="Z323" s="5">
        <v>4.8000000000000001E-2</v>
      </c>
      <c r="AA323" s="5">
        <v>0.05</v>
      </c>
      <c r="AB323" s="5">
        <v>0.05</v>
      </c>
      <c r="AC323" s="5">
        <v>5.1999999999999998E-2</v>
      </c>
      <c r="AD323" s="5">
        <v>5.1999999999999998E-2</v>
      </c>
      <c r="AE323" s="5">
        <v>5.3999999999999999E-2</v>
      </c>
      <c r="AF323" s="5">
        <v>5.6000000000000001E-2</v>
      </c>
      <c r="AG323" s="5">
        <v>0.06</v>
      </c>
      <c r="AH323" s="29" t="s">
        <v>369</v>
      </c>
      <c r="AI323" s="27"/>
      <c r="AJ323" s="36"/>
    </row>
    <row r="324" spans="1:36" x14ac:dyDescent="0.35">
      <c r="A324" s="4" t="s">
        <v>202</v>
      </c>
      <c r="B324" s="9" t="s">
        <v>203</v>
      </c>
      <c r="C324" s="9" t="s">
        <v>187</v>
      </c>
      <c r="D324" s="9" t="s">
        <v>188</v>
      </c>
      <c r="AH324" s="29" t="s">
        <v>369</v>
      </c>
      <c r="AI324" s="27"/>
      <c r="AJ324" s="36"/>
    </row>
    <row r="325" spans="1:36" x14ac:dyDescent="0.35">
      <c r="A325" s="4" t="s">
        <v>202</v>
      </c>
      <c r="B325" s="9" t="s">
        <v>203</v>
      </c>
      <c r="C325" s="9" t="s">
        <v>189</v>
      </c>
      <c r="D325" s="9" t="s">
        <v>190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1E-3</v>
      </c>
      <c r="V325" s="5">
        <v>1E-3</v>
      </c>
      <c r="W325" s="5">
        <v>1.7000000000000001E-2</v>
      </c>
      <c r="X325" s="5">
        <v>1E-3</v>
      </c>
      <c r="Y325" s="5">
        <v>1E-3</v>
      </c>
      <c r="Z325" s="5">
        <v>1E-3</v>
      </c>
      <c r="AA325" s="5">
        <v>1E-3</v>
      </c>
      <c r="AB325" s="5">
        <v>0</v>
      </c>
      <c r="AC325" s="5">
        <v>1E-3</v>
      </c>
      <c r="AD325" s="5">
        <v>2E-3</v>
      </c>
      <c r="AE325" s="5">
        <v>0</v>
      </c>
      <c r="AF325" s="5">
        <v>1E-3</v>
      </c>
      <c r="AG325" s="5">
        <v>1E-3</v>
      </c>
      <c r="AH325" s="29" t="s">
        <v>369</v>
      </c>
      <c r="AI325" s="27"/>
      <c r="AJ325" s="36"/>
    </row>
    <row r="326" spans="1:36" x14ac:dyDescent="0.35">
      <c r="A326" s="4" t="s">
        <v>202</v>
      </c>
      <c r="B326" s="9" t="s">
        <v>203</v>
      </c>
      <c r="C326" s="9" t="s">
        <v>191</v>
      </c>
      <c r="D326" s="9" t="s">
        <v>192</v>
      </c>
      <c r="E326" s="5">
        <v>5.0000000000000001E-3</v>
      </c>
      <c r="F326" s="5">
        <v>6.0000000000000001E-3</v>
      </c>
      <c r="G326" s="5">
        <v>6.0000000000000001E-3</v>
      </c>
      <c r="H326" s="5">
        <v>6.0000000000000001E-3</v>
      </c>
      <c r="I326" s="5">
        <v>6.0000000000000001E-3</v>
      </c>
      <c r="J326" s="5">
        <v>5.0000000000000001E-3</v>
      </c>
      <c r="K326" s="5">
        <v>5.0000000000000001E-3</v>
      </c>
      <c r="L326" s="5">
        <v>5.0000000000000001E-3</v>
      </c>
      <c r="M326" s="5">
        <v>8.9999999999999993E-3</v>
      </c>
      <c r="N326" s="5">
        <v>1.2E-2</v>
      </c>
      <c r="O326" s="5">
        <v>1.0999999999999999E-2</v>
      </c>
      <c r="P326" s="5">
        <v>1.2E-2</v>
      </c>
      <c r="Q326" s="5">
        <v>1.2999999999999999E-2</v>
      </c>
      <c r="R326" s="5">
        <v>1.6E-2</v>
      </c>
      <c r="S326" s="5">
        <v>0.02</v>
      </c>
      <c r="T326" s="5">
        <v>1.9E-2</v>
      </c>
      <c r="U326" s="5">
        <v>2.1000000000000001E-2</v>
      </c>
      <c r="V326" s="5">
        <v>0.02</v>
      </c>
      <c r="W326" s="5">
        <v>0.02</v>
      </c>
      <c r="X326" s="5">
        <v>2.1999999999999999E-2</v>
      </c>
      <c r="Y326" s="5">
        <v>2.1999999999999999E-2</v>
      </c>
      <c r="Z326" s="5">
        <v>2.1999999999999999E-2</v>
      </c>
      <c r="AA326" s="5">
        <v>2.3E-2</v>
      </c>
      <c r="AB326" s="5">
        <v>2.4E-2</v>
      </c>
      <c r="AC326" s="5">
        <v>2.5000000000000001E-2</v>
      </c>
      <c r="AD326" s="5">
        <v>2.7E-2</v>
      </c>
      <c r="AE326" s="5">
        <v>2.7E-2</v>
      </c>
      <c r="AF326" s="5">
        <v>3.1E-2</v>
      </c>
      <c r="AG326" s="5">
        <v>3.5999999999999997E-2</v>
      </c>
      <c r="AH326" s="29" t="s">
        <v>369</v>
      </c>
      <c r="AI326" s="27"/>
      <c r="AJ326" s="36"/>
    </row>
    <row r="327" spans="1:36" x14ac:dyDescent="0.35">
      <c r="A327" s="4" t="s">
        <v>202</v>
      </c>
      <c r="B327" s="9" t="s">
        <v>203</v>
      </c>
      <c r="C327" s="9" t="s">
        <v>193</v>
      </c>
      <c r="D327" s="9" t="s">
        <v>194</v>
      </c>
      <c r="AH327" s="29" t="s">
        <v>369</v>
      </c>
      <c r="AI327" s="27"/>
      <c r="AJ327" s="36"/>
    </row>
    <row r="328" spans="1:36" x14ac:dyDescent="0.35">
      <c r="A328" s="4" t="s">
        <v>202</v>
      </c>
      <c r="B328" s="9" t="s">
        <v>203</v>
      </c>
      <c r="C328" s="9" t="s">
        <v>195</v>
      </c>
      <c r="D328" s="9" t="s">
        <v>196</v>
      </c>
      <c r="E328" s="5">
        <v>6.0000000000000001E-3</v>
      </c>
      <c r="F328" s="5">
        <v>8.9999999999999993E-3</v>
      </c>
      <c r="G328" s="5">
        <v>8.9999999999999993E-3</v>
      </c>
      <c r="H328" s="5">
        <v>8.0000000000000002E-3</v>
      </c>
      <c r="I328" s="5">
        <v>7.0000000000000001E-3</v>
      </c>
      <c r="J328" s="5">
        <v>7.0000000000000001E-3</v>
      </c>
      <c r="K328" s="5">
        <v>7.0000000000000001E-3</v>
      </c>
      <c r="L328" s="5">
        <v>6.0000000000000001E-3</v>
      </c>
      <c r="M328" s="5">
        <v>1.2E-2</v>
      </c>
      <c r="N328" s="5">
        <v>1.4999999999999999E-2</v>
      </c>
      <c r="O328" s="5">
        <v>1.4999999999999999E-2</v>
      </c>
      <c r="P328" s="5">
        <v>1.6E-2</v>
      </c>
      <c r="Q328" s="5">
        <v>1.7999999999999999E-2</v>
      </c>
      <c r="R328" s="5">
        <v>2.1000000000000001E-2</v>
      </c>
      <c r="S328" s="5">
        <v>3.1E-2</v>
      </c>
      <c r="T328" s="5">
        <v>2.9000000000000001E-2</v>
      </c>
      <c r="U328" s="5">
        <v>3.2000000000000001E-2</v>
      </c>
      <c r="V328" s="5">
        <v>3.2000000000000001E-2</v>
      </c>
      <c r="W328" s="5">
        <v>3.5999999999999997E-2</v>
      </c>
      <c r="X328" s="5">
        <v>0.04</v>
      </c>
      <c r="Y328" s="5">
        <v>0.04</v>
      </c>
      <c r="Z328" s="5">
        <v>0.04</v>
      </c>
      <c r="AA328" s="5">
        <v>0.04</v>
      </c>
      <c r="AB328" s="5">
        <v>3.9E-2</v>
      </c>
      <c r="AC328" s="5">
        <v>3.9E-2</v>
      </c>
      <c r="AD328" s="5">
        <v>3.7999999999999999E-2</v>
      </c>
      <c r="AE328" s="5">
        <v>3.9E-2</v>
      </c>
      <c r="AF328" s="5">
        <v>0.04</v>
      </c>
      <c r="AG328" s="5">
        <v>4.2000000000000003E-2</v>
      </c>
      <c r="AH328" s="29" t="s">
        <v>369</v>
      </c>
      <c r="AI328" s="27"/>
      <c r="AJ328" s="36"/>
    </row>
    <row r="329" spans="1:36" x14ac:dyDescent="0.35">
      <c r="B329" s="2" t="s">
        <v>197</v>
      </c>
      <c r="AH329" s="29"/>
    </row>
    <row r="330" spans="1:36" x14ac:dyDescent="0.35">
      <c r="A330" s="4" t="s">
        <v>204</v>
      </c>
      <c r="B330" s="9" t="s">
        <v>205</v>
      </c>
      <c r="C330" s="9" t="s">
        <v>37</v>
      </c>
      <c r="D330" s="9" t="s">
        <v>38</v>
      </c>
      <c r="E330" s="5">
        <v>5.1239999999999997</v>
      </c>
      <c r="F330" s="5">
        <v>5.2850000000000001</v>
      </c>
      <c r="G330" s="5">
        <v>6.008</v>
      </c>
      <c r="H330" s="5">
        <v>6.3179999999999996</v>
      </c>
      <c r="I330" s="5">
        <v>6.16</v>
      </c>
      <c r="J330" s="5">
        <v>7.66</v>
      </c>
      <c r="K330" s="5">
        <v>8.8989999999999991</v>
      </c>
      <c r="L330" s="5">
        <v>10.423999999999999</v>
      </c>
      <c r="M330" s="5">
        <v>11.268000000000001</v>
      </c>
      <c r="N330" s="5">
        <v>12.449</v>
      </c>
      <c r="O330" s="5">
        <v>12.760999999999999</v>
      </c>
      <c r="P330" s="5">
        <v>13.407999999999999</v>
      </c>
      <c r="Q330" s="5">
        <v>14.689</v>
      </c>
      <c r="R330" s="5">
        <v>15.502000000000001</v>
      </c>
      <c r="S330" s="5">
        <v>15.252000000000001</v>
      </c>
      <c r="T330" s="5">
        <v>14.723000000000001</v>
      </c>
      <c r="U330" s="5">
        <v>15.009</v>
      </c>
      <c r="V330" s="5">
        <v>15.227</v>
      </c>
      <c r="W330" s="5">
        <v>15.417999999999999</v>
      </c>
      <c r="X330" s="5">
        <v>15.353</v>
      </c>
      <c r="Y330" s="5">
        <v>15.635999999999999</v>
      </c>
      <c r="Z330" s="5">
        <v>15.318</v>
      </c>
      <c r="AA330" s="5">
        <v>14.9</v>
      </c>
      <c r="AB330" s="5">
        <v>14.977</v>
      </c>
      <c r="AC330" s="5">
        <v>15.205</v>
      </c>
      <c r="AD330" s="5">
        <v>15.797000000000001</v>
      </c>
      <c r="AE330" s="5">
        <v>16.071999999999999</v>
      </c>
      <c r="AF330" s="5">
        <v>15.888999999999999</v>
      </c>
      <c r="AG330" s="5">
        <v>16.056000000000001</v>
      </c>
      <c r="AH330" s="35"/>
      <c r="AI330" s="24">
        <f>AI331+AI340+AI346+AI353+AI363+AI370+AI377+AI384+AI391+AI400</f>
        <v>2.1669999999999998</v>
      </c>
      <c r="AJ330" s="25">
        <f>AJ331+AJ340+AJ346+AJ353+AJ363+AJ370+AJ377+AJ384+AJ391+AJ400</f>
        <v>1.849</v>
      </c>
    </row>
    <row r="331" spans="1:36" x14ac:dyDescent="0.35">
      <c r="A331" s="4" t="s">
        <v>204</v>
      </c>
      <c r="B331" s="9" t="s">
        <v>205</v>
      </c>
      <c r="C331" s="9" t="s">
        <v>39</v>
      </c>
      <c r="D331" s="9" t="s">
        <v>40</v>
      </c>
      <c r="E331" s="5">
        <v>2.4E-2</v>
      </c>
      <c r="F331" s="5">
        <v>2.4E-2</v>
      </c>
      <c r="G331" s="5">
        <v>2.9000000000000001E-2</v>
      </c>
      <c r="H331" s="5">
        <v>4.2000000000000003E-2</v>
      </c>
      <c r="I331" s="5">
        <v>4.1000000000000002E-2</v>
      </c>
      <c r="J331" s="5">
        <v>4.9000000000000002E-2</v>
      </c>
      <c r="K331" s="5">
        <v>4.7E-2</v>
      </c>
      <c r="L331" s="5">
        <v>8.7999999999999995E-2</v>
      </c>
      <c r="M331" s="5">
        <v>4.8000000000000001E-2</v>
      </c>
      <c r="N331" s="5">
        <v>0.182</v>
      </c>
      <c r="O331" s="5">
        <v>0.31900000000000001</v>
      </c>
      <c r="P331" s="5">
        <v>0.61899999999999999</v>
      </c>
      <c r="Q331" s="5">
        <v>0.78100000000000003</v>
      </c>
      <c r="R331" s="5">
        <v>0.83399999999999996</v>
      </c>
      <c r="S331" s="5">
        <v>0.872</v>
      </c>
      <c r="T331" s="5">
        <v>0.63100000000000001</v>
      </c>
      <c r="U331" s="5">
        <v>0.51300000000000001</v>
      </c>
      <c r="V331" s="5">
        <v>0.53</v>
      </c>
      <c r="W331" s="5">
        <v>0.52</v>
      </c>
      <c r="X331" s="5">
        <v>0.51300000000000001</v>
      </c>
      <c r="Y331" s="5">
        <v>0.51100000000000001</v>
      </c>
      <c r="Z331" s="5">
        <v>0.45700000000000002</v>
      </c>
      <c r="AA331" s="5">
        <v>0.40400000000000003</v>
      </c>
      <c r="AB331" s="5">
        <v>0.42799999999999999</v>
      </c>
      <c r="AC331" s="5">
        <v>0.436</v>
      </c>
      <c r="AD331" s="5">
        <v>0.42899999999999999</v>
      </c>
      <c r="AE331" s="5">
        <v>0.45200000000000001</v>
      </c>
      <c r="AF331" s="5">
        <v>0.67400000000000004</v>
      </c>
      <c r="AG331" s="5">
        <v>0.5</v>
      </c>
      <c r="AH331" s="35"/>
      <c r="AI331" s="24">
        <f>SUM(AI332:AI339)</f>
        <v>0.5</v>
      </c>
      <c r="AJ331" s="25">
        <f>SUM(AJ332:AJ339)</f>
        <v>0.5</v>
      </c>
    </row>
    <row r="332" spans="1:36" x14ac:dyDescent="0.35">
      <c r="A332" s="4" t="s">
        <v>204</v>
      </c>
      <c r="B332" s="9" t="s">
        <v>205</v>
      </c>
      <c r="C332" s="9" t="s">
        <v>41</v>
      </c>
      <c r="D332" s="9" t="s">
        <v>42</v>
      </c>
      <c r="E332" s="5">
        <v>0.02</v>
      </c>
      <c r="F332" s="5">
        <v>0.02</v>
      </c>
      <c r="G332" s="5">
        <v>2.4E-2</v>
      </c>
      <c r="H332" s="5">
        <v>3.4000000000000002E-2</v>
      </c>
      <c r="I332" s="5">
        <v>3.4000000000000002E-2</v>
      </c>
      <c r="J332" s="5">
        <v>3.9E-2</v>
      </c>
      <c r="K332" s="5">
        <v>3.7999999999999999E-2</v>
      </c>
      <c r="L332" s="5">
        <v>7.0999999999999994E-2</v>
      </c>
      <c r="M332" s="5">
        <v>3.9E-2</v>
      </c>
      <c r="N332" s="5">
        <v>0.14599999999999999</v>
      </c>
      <c r="O332" s="5">
        <v>0.25800000000000001</v>
      </c>
      <c r="P332" s="5">
        <v>0.499</v>
      </c>
      <c r="Q332" s="5">
        <v>0.63100000000000001</v>
      </c>
      <c r="R332" s="5">
        <v>0.67400000000000004</v>
      </c>
      <c r="S332" s="5">
        <v>0.70399999999999996</v>
      </c>
      <c r="T332" s="5">
        <v>0.39</v>
      </c>
      <c r="U332" s="5">
        <v>0.35599999999999998</v>
      </c>
      <c r="V332" s="5">
        <v>0.36299999999999999</v>
      </c>
      <c r="W332" s="5">
        <v>0.35499999999999998</v>
      </c>
      <c r="X332" s="5">
        <v>0.35399999999999998</v>
      </c>
      <c r="Y332" s="5">
        <v>0.36599999999999999</v>
      </c>
      <c r="Z332" s="5">
        <v>0.34499999999999997</v>
      </c>
      <c r="AA332" s="5">
        <v>0.307</v>
      </c>
      <c r="AB332" s="5">
        <v>0.35</v>
      </c>
      <c r="AC332" s="5">
        <v>0.36</v>
      </c>
      <c r="AD332" s="5">
        <v>0.38100000000000001</v>
      </c>
      <c r="AE332" s="5">
        <v>0.39400000000000002</v>
      </c>
      <c r="AF332" s="5">
        <v>0.60299999999999998</v>
      </c>
      <c r="AG332" s="5">
        <v>0.41899999999999998</v>
      </c>
      <c r="AH332" s="29"/>
      <c r="AI332" s="27">
        <f t="shared" ref="AI332:AI339" si="104">IF(AH332="X","",AG332)</f>
        <v>0.41899999999999998</v>
      </c>
      <c r="AJ332" s="36">
        <f>AI332</f>
        <v>0.41899999999999998</v>
      </c>
    </row>
    <row r="333" spans="1:36" x14ac:dyDescent="0.35">
      <c r="A333" s="4" t="s">
        <v>204</v>
      </c>
      <c r="B333" s="9" t="s">
        <v>205</v>
      </c>
      <c r="C333" s="9" t="s">
        <v>43</v>
      </c>
      <c r="D333" s="9" t="s">
        <v>44</v>
      </c>
      <c r="AH333" s="29"/>
      <c r="AI333" s="27">
        <f t="shared" si="104"/>
        <v>0</v>
      </c>
      <c r="AJ333" s="36">
        <f t="shared" ref="AJ333:AJ352" si="105">AI333</f>
        <v>0</v>
      </c>
    </row>
    <row r="334" spans="1:36" x14ac:dyDescent="0.35">
      <c r="A334" s="4" t="s">
        <v>204</v>
      </c>
      <c r="B334" s="9" t="s">
        <v>205</v>
      </c>
      <c r="C334" s="9" t="s">
        <v>45</v>
      </c>
      <c r="D334" s="9" t="s">
        <v>46</v>
      </c>
      <c r="E334" s="5">
        <v>4.0000000000000001E-3</v>
      </c>
      <c r="F334" s="5">
        <v>4.0000000000000001E-3</v>
      </c>
      <c r="G334" s="5">
        <v>5.0000000000000001E-3</v>
      </c>
      <c r="H334" s="5">
        <v>8.0000000000000002E-3</v>
      </c>
      <c r="I334" s="5">
        <v>7.0000000000000001E-3</v>
      </c>
      <c r="J334" s="5">
        <v>0.01</v>
      </c>
      <c r="K334" s="5">
        <v>8.9999999999999993E-3</v>
      </c>
      <c r="L334" s="5">
        <v>1.7000000000000001E-2</v>
      </c>
      <c r="M334" s="5">
        <v>8.9999999999999993E-3</v>
      </c>
      <c r="N334" s="5">
        <v>3.5999999999999997E-2</v>
      </c>
      <c r="O334" s="5">
        <v>6.0999999999999999E-2</v>
      </c>
      <c r="P334" s="5">
        <v>0.12</v>
      </c>
      <c r="Q334" s="5">
        <v>0.15</v>
      </c>
      <c r="R334" s="5">
        <v>0.16</v>
      </c>
      <c r="S334" s="5">
        <v>0.16800000000000001</v>
      </c>
      <c r="T334" s="5">
        <v>0.24099999999999999</v>
      </c>
      <c r="U334" s="5">
        <v>0.157</v>
      </c>
      <c r="V334" s="5">
        <v>0.16700000000000001</v>
      </c>
      <c r="W334" s="5">
        <v>0.16500000000000001</v>
      </c>
      <c r="X334" s="5">
        <v>0.159</v>
      </c>
      <c r="Y334" s="5">
        <v>0.14399999999999999</v>
      </c>
      <c r="Z334" s="5">
        <v>0.112</v>
      </c>
      <c r="AA334" s="5">
        <v>9.7000000000000003E-2</v>
      </c>
      <c r="AB334" s="5">
        <v>7.6999999999999999E-2</v>
      </c>
      <c r="AC334" s="5">
        <v>7.5999999999999998E-2</v>
      </c>
      <c r="AD334" s="5">
        <v>4.8000000000000001E-2</v>
      </c>
      <c r="AE334" s="5">
        <v>5.8000000000000003E-2</v>
      </c>
      <c r="AF334" s="5">
        <v>7.0999999999999994E-2</v>
      </c>
      <c r="AG334" s="5">
        <v>8.1000000000000003E-2</v>
      </c>
      <c r="AH334" s="29"/>
      <c r="AI334" s="27">
        <f t="shared" si="104"/>
        <v>8.1000000000000003E-2</v>
      </c>
      <c r="AJ334" s="36">
        <f t="shared" si="105"/>
        <v>8.1000000000000003E-2</v>
      </c>
    </row>
    <row r="335" spans="1:36" x14ac:dyDescent="0.35">
      <c r="A335" s="4" t="s">
        <v>204</v>
      </c>
      <c r="B335" s="9" t="s">
        <v>205</v>
      </c>
      <c r="C335" s="9" t="s">
        <v>47</v>
      </c>
      <c r="D335" s="9" t="s">
        <v>48</v>
      </c>
      <c r="AH335" s="29"/>
      <c r="AI335" s="27">
        <f t="shared" si="104"/>
        <v>0</v>
      </c>
      <c r="AJ335" s="36">
        <f t="shared" si="105"/>
        <v>0</v>
      </c>
    </row>
    <row r="336" spans="1:36" x14ac:dyDescent="0.35">
      <c r="A336" s="4" t="s">
        <v>204</v>
      </c>
      <c r="B336" s="9" t="s">
        <v>205</v>
      </c>
      <c r="C336" s="9" t="s">
        <v>49</v>
      </c>
      <c r="D336" s="9" t="s">
        <v>50</v>
      </c>
      <c r="AH336" s="29"/>
      <c r="AI336" s="27">
        <f t="shared" si="104"/>
        <v>0</v>
      </c>
      <c r="AJ336" s="36">
        <f t="shared" si="105"/>
        <v>0</v>
      </c>
    </row>
    <row r="337" spans="1:36" x14ac:dyDescent="0.35">
      <c r="A337" s="4" t="s">
        <v>204</v>
      </c>
      <c r="B337" s="9" t="s">
        <v>205</v>
      </c>
      <c r="C337" s="9" t="s">
        <v>51</v>
      </c>
      <c r="D337" s="9" t="s">
        <v>52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1E-3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H337" s="29"/>
      <c r="AI337" s="27">
        <f t="shared" si="104"/>
        <v>0</v>
      </c>
      <c r="AJ337" s="36">
        <f t="shared" si="105"/>
        <v>0</v>
      </c>
    </row>
    <row r="338" spans="1:36" x14ac:dyDescent="0.35">
      <c r="A338" s="4" t="s">
        <v>204</v>
      </c>
      <c r="B338" s="9" t="s">
        <v>205</v>
      </c>
      <c r="C338" s="9" t="s">
        <v>53</v>
      </c>
      <c r="D338" s="9" t="s">
        <v>54</v>
      </c>
      <c r="AH338" s="29"/>
      <c r="AI338" s="27">
        <f t="shared" si="104"/>
        <v>0</v>
      </c>
      <c r="AJ338" s="36">
        <f t="shared" si="105"/>
        <v>0</v>
      </c>
    </row>
    <row r="339" spans="1:36" x14ac:dyDescent="0.35">
      <c r="A339" s="4" t="s">
        <v>204</v>
      </c>
      <c r="B339" s="9" t="s">
        <v>205</v>
      </c>
      <c r="C339" s="9" t="s">
        <v>55</v>
      </c>
      <c r="D339" s="9" t="s">
        <v>56</v>
      </c>
      <c r="AH339" s="29"/>
      <c r="AI339" s="27">
        <f t="shared" si="104"/>
        <v>0</v>
      </c>
      <c r="AJ339" s="36">
        <f t="shared" si="105"/>
        <v>0</v>
      </c>
    </row>
    <row r="340" spans="1:36" x14ac:dyDescent="0.35">
      <c r="A340" s="4" t="s">
        <v>204</v>
      </c>
      <c r="B340" s="9" t="s">
        <v>205</v>
      </c>
      <c r="C340" s="9" t="s">
        <v>57</v>
      </c>
      <c r="D340" s="9" t="s">
        <v>58</v>
      </c>
      <c r="AH340" s="35" t="s">
        <v>369</v>
      </c>
      <c r="AI340" s="24">
        <f>SUM(AI341:AI345)</f>
        <v>0</v>
      </c>
      <c r="AJ340" s="25">
        <f>SUM(AJ341:AJ345)</f>
        <v>0</v>
      </c>
    </row>
    <row r="341" spans="1:36" x14ac:dyDescent="0.35">
      <c r="A341" s="4" t="s">
        <v>204</v>
      </c>
      <c r="B341" s="9" t="s">
        <v>205</v>
      </c>
      <c r="C341" s="9" t="s">
        <v>59</v>
      </c>
      <c r="D341" s="9" t="s">
        <v>60</v>
      </c>
      <c r="AH341" s="29" t="s">
        <v>369</v>
      </c>
      <c r="AI341" s="27" t="str">
        <f t="shared" ref="AI341:AI345" si="106">IF(AH341="X","",AG341)</f>
        <v/>
      </c>
      <c r="AJ341" s="36" t="str">
        <f t="shared" si="105"/>
        <v/>
      </c>
    </row>
    <row r="342" spans="1:36" x14ac:dyDescent="0.35">
      <c r="A342" s="4" t="s">
        <v>204</v>
      </c>
      <c r="B342" s="9" t="s">
        <v>205</v>
      </c>
      <c r="C342" s="9" t="s">
        <v>61</v>
      </c>
      <c r="D342" s="9" t="s">
        <v>62</v>
      </c>
      <c r="AH342" s="29" t="s">
        <v>369</v>
      </c>
      <c r="AI342" s="27" t="str">
        <f t="shared" si="106"/>
        <v/>
      </c>
      <c r="AJ342" s="36" t="str">
        <f t="shared" si="105"/>
        <v/>
      </c>
    </row>
    <row r="343" spans="1:36" x14ac:dyDescent="0.35">
      <c r="A343" s="4" t="s">
        <v>204</v>
      </c>
      <c r="B343" s="9" t="s">
        <v>205</v>
      </c>
      <c r="C343" s="9" t="s">
        <v>63</v>
      </c>
      <c r="D343" s="9" t="s">
        <v>64</v>
      </c>
      <c r="AH343" s="29" t="s">
        <v>369</v>
      </c>
      <c r="AI343" s="27" t="str">
        <f t="shared" si="106"/>
        <v/>
      </c>
      <c r="AJ343" s="36" t="str">
        <f t="shared" si="105"/>
        <v/>
      </c>
    </row>
    <row r="344" spans="1:36" x14ac:dyDescent="0.35">
      <c r="A344" s="4" t="s">
        <v>204</v>
      </c>
      <c r="B344" s="9" t="s">
        <v>205</v>
      </c>
      <c r="C344" s="9" t="s">
        <v>65</v>
      </c>
      <c r="D344" s="9" t="s">
        <v>66</v>
      </c>
      <c r="AH344" s="29" t="s">
        <v>369</v>
      </c>
      <c r="AI344" s="27" t="str">
        <f t="shared" si="106"/>
        <v/>
      </c>
      <c r="AJ344" s="36" t="str">
        <f t="shared" si="105"/>
        <v/>
      </c>
    </row>
    <row r="345" spans="1:36" x14ac:dyDescent="0.35">
      <c r="A345" s="4" t="s">
        <v>204</v>
      </c>
      <c r="B345" s="9" t="s">
        <v>205</v>
      </c>
      <c r="C345" s="9" t="s">
        <v>67</v>
      </c>
      <c r="D345" s="9" t="s">
        <v>68</v>
      </c>
      <c r="AH345" s="29" t="s">
        <v>369</v>
      </c>
      <c r="AI345" s="27" t="str">
        <f t="shared" si="106"/>
        <v/>
      </c>
      <c r="AJ345" s="36" t="str">
        <f t="shared" si="105"/>
        <v/>
      </c>
    </row>
    <row r="346" spans="1:36" x14ac:dyDescent="0.35">
      <c r="A346" s="4" t="s">
        <v>204</v>
      </c>
      <c r="B346" s="9" t="s">
        <v>205</v>
      </c>
      <c r="C346" s="9" t="s">
        <v>69</v>
      </c>
      <c r="D346" s="9" t="s">
        <v>70</v>
      </c>
      <c r="E346" s="5">
        <v>3.0000000000000001E-3</v>
      </c>
      <c r="F346" s="5">
        <v>3.0000000000000001E-3</v>
      </c>
      <c r="G346" s="5">
        <v>3.0000000000000001E-3</v>
      </c>
      <c r="H346" s="5">
        <v>3.0000000000000001E-3</v>
      </c>
      <c r="I346" s="5">
        <v>3.0000000000000001E-3</v>
      </c>
      <c r="J346" s="5">
        <v>5.0000000000000001E-3</v>
      </c>
      <c r="K346" s="5">
        <v>5.0000000000000001E-3</v>
      </c>
      <c r="L346" s="5">
        <v>6.0000000000000001E-3</v>
      </c>
      <c r="M346" s="5">
        <v>7.0000000000000001E-3</v>
      </c>
      <c r="N346" s="5">
        <v>8.9999999999999993E-3</v>
      </c>
      <c r="O346" s="5">
        <v>8.9999999999999993E-3</v>
      </c>
      <c r="P346" s="5">
        <v>8.0000000000000002E-3</v>
      </c>
      <c r="Q346" s="5">
        <v>8.0000000000000002E-3</v>
      </c>
      <c r="R346" s="5">
        <v>8.0000000000000002E-3</v>
      </c>
      <c r="S346" s="5">
        <v>3.5000000000000003E-2</v>
      </c>
      <c r="T346" s="5">
        <v>3.6999999999999998E-2</v>
      </c>
      <c r="U346" s="5">
        <v>0.02</v>
      </c>
      <c r="V346" s="5">
        <v>2.1000000000000001E-2</v>
      </c>
      <c r="W346" s="5">
        <v>2.1000000000000001E-2</v>
      </c>
      <c r="X346" s="5">
        <v>0.02</v>
      </c>
      <c r="Y346" s="5">
        <v>2.1000000000000001E-2</v>
      </c>
      <c r="Z346" s="5">
        <v>0.02</v>
      </c>
      <c r="AA346" s="5">
        <v>2.1000000000000001E-2</v>
      </c>
      <c r="AB346" s="5">
        <v>2.3E-2</v>
      </c>
      <c r="AC346" s="5">
        <v>2.5000000000000001E-2</v>
      </c>
      <c r="AD346" s="5">
        <v>2.5000000000000001E-2</v>
      </c>
      <c r="AE346" s="5">
        <v>2.5999999999999999E-2</v>
      </c>
      <c r="AF346" s="5">
        <v>2.5000000000000001E-2</v>
      </c>
      <c r="AG346" s="5">
        <v>1.9E-2</v>
      </c>
      <c r="AH346" s="35" t="s">
        <v>369</v>
      </c>
      <c r="AI346" s="24">
        <f>SUM(AI347:AI352)</f>
        <v>0</v>
      </c>
      <c r="AJ346" s="25">
        <f>SUM(AJ347:AJ352)</f>
        <v>0</v>
      </c>
    </row>
    <row r="347" spans="1:36" x14ac:dyDescent="0.35">
      <c r="A347" s="4" t="s">
        <v>204</v>
      </c>
      <c r="B347" s="9" t="s">
        <v>205</v>
      </c>
      <c r="C347" s="9" t="s">
        <v>71</v>
      </c>
      <c r="D347" s="9" t="s">
        <v>72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2E-3</v>
      </c>
      <c r="T347" s="5">
        <v>3.0000000000000001E-3</v>
      </c>
      <c r="U347" s="5">
        <v>3.0000000000000001E-3</v>
      </c>
      <c r="V347" s="5">
        <v>2E-3</v>
      </c>
      <c r="W347" s="5">
        <v>2E-3</v>
      </c>
      <c r="X347" s="5">
        <v>2E-3</v>
      </c>
      <c r="Y347" s="5">
        <v>3.0000000000000001E-3</v>
      </c>
      <c r="Z347" s="5">
        <v>3.0000000000000001E-3</v>
      </c>
      <c r="AA347" s="5">
        <v>3.0000000000000001E-3</v>
      </c>
      <c r="AB347" s="5">
        <v>3.0000000000000001E-3</v>
      </c>
      <c r="AC347" s="5">
        <v>4.0000000000000001E-3</v>
      </c>
      <c r="AD347" s="5">
        <v>4.0000000000000001E-3</v>
      </c>
      <c r="AE347" s="5">
        <v>4.0000000000000001E-3</v>
      </c>
      <c r="AF347" s="5">
        <v>4.0000000000000001E-3</v>
      </c>
      <c r="AG347" s="5">
        <v>5.0000000000000001E-3</v>
      </c>
      <c r="AH347" s="29" t="s">
        <v>369</v>
      </c>
      <c r="AI347" s="27" t="str">
        <f t="shared" ref="AI347:AI352" si="107">IF(AH347="X","",AG347)</f>
        <v/>
      </c>
      <c r="AJ347" s="36" t="str">
        <f t="shared" si="105"/>
        <v/>
      </c>
    </row>
    <row r="348" spans="1:36" x14ac:dyDescent="0.35">
      <c r="A348" s="4" t="s">
        <v>204</v>
      </c>
      <c r="B348" s="9" t="s">
        <v>205</v>
      </c>
      <c r="C348" s="9" t="s">
        <v>73</v>
      </c>
      <c r="D348" s="9" t="s">
        <v>74</v>
      </c>
      <c r="E348" s="5">
        <v>3.0000000000000001E-3</v>
      </c>
      <c r="F348" s="5">
        <v>3.0000000000000001E-3</v>
      </c>
      <c r="G348" s="5">
        <v>3.0000000000000001E-3</v>
      </c>
      <c r="H348" s="5">
        <v>3.0000000000000001E-3</v>
      </c>
      <c r="I348" s="5">
        <v>3.0000000000000001E-3</v>
      </c>
      <c r="J348" s="5">
        <v>5.0000000000000001E-3</v>
      </c>
      <c r="K348" s="5">
        <v>5.0000000000000001E-3</v>
      </c>
      <c r="L348" s="5">
        <v>6.0000000000000001E-3</v>
      </c>
      <c r="M348" s="5">
        <v>7.0000000000000001E-3</v>
      </c>
      <c r="N348" s="5">
        <v>8.9999999999999993E-3</v>
      </c>
      <c r="O348" s="5">
        <v>8.9999999999999993E-3</v>
      </c>
      <c r="P348" s="5">
        <v>8.0000000000000002E-3</v>
      </c>
      <c r="Q348" s="5">
        <v>8.0000000000000002E-3</v>
      </c>
      <c r="R348" s="5">
        <v>8.0000000000000002E-3</v>
      </c>
      <c r="S348" s="5">
        <v>2.5000000000000001E-2</v>
      </c>
      <c r="T348" s="5">
        <v>2.5999999999999999E-2</v>
      </c>
      <c r="U348" s="5">
        <v>1.7000000000000001E-2</v>
      </c>
      <c r="V348" s="5">
        <v>1.9E-2</v>
      </c>
      <c r="W348" s="5">
        <v>1.9E-2</v>
      </c>
      <c r="X348" s="5">
        <v>1.9E-2</v>
      </c>
      <c r="Y348" s="5">
        <v>1.7999999999999999E-2</v>
      </c>
      <c r="Z348" s="5">
        <v>1.7999999999999999E-2</v>
      </c>
      <c r="AA348" s="5">
        <v>1.7999999999999999E-2</v>
      </c>
      <c r="AB348" s="5">
        <v>2.1000000000000001E-2</v>
      </c>
      <c r="AC348" s="5">
        <v>2.1000000000000001E-2</v>
      </c>
      <c r="AD348" s="5">
        <v>2.1000000000000001E-2</v>
      </c>
      <c r="AE348" s="5">
        <v>2.1999999999999999E-2</v>
      </c>
      <c r="AF348" s="5">
        <v>2.1000000000000001E-2</v>
      </c>
      <c r="AG348" s="5">
        <v>1.4E-2</v>
      </c>
      <c r="AH348" s="29" t="s">
        <v>369</v>
      </c>
      <c r="AI348" s="27" t="str">
        <f t="shared" si="107"/>
        <v/>
      </c>
      <c r="AJ348" s="36" t="str">
        <f t="shared" si="105"/>
        <v/>
      </c>
    </row>
    <row r="349" spans="1:36" x14ac:dyDescent="0.35">
      <c r="A349" s="4" t="s">
        <v>204</v>
      </c>
      <c r="B349" s="9" t="s">
        <v>205</v>
      </c>
      <c r="C349" s="9" t="s">
        <v>75</v>
      </c>
      <c r="D349" s="9" t="s">
        <v>76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8.0000000000000002E-3</v>
      </c>
      <c r="T349" s="5">
        <v>8.0000000000000002E-3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H349" s="29" t="s">
        <v>369</v>
      </c>
      <c r="AI349" s="27" t="str">
        <f t="shared" si="107"/>
        <v/>
      </c>
      <c r="AJ349" s="36" t="str">
        <f t="shared" si="105"/>
        <v/>
      </c>
    </row>
    <row r="350" spans="1:36" x14ac:dyDescent="0.35">
      <c r="A350" s="4" t="s">
        <v>204</v>
      </c>
      <c r="B350" s="9" t="s">
        <v>205</v>
      </c>
      <c r="C350" s="9" t="s">
        <v>77</v>
      </c>
      <c r="D350" s="9" t="s">
        <v>78</v>
      </c>
      <c r="AH350" s="29" t="s">
        <v>369</v>
      </c>
      <c r="AI350" s="27" t="str">
        <f t="shared" si="107"/>
        <v/>
      </c>
      <c r="AJ350" s="36" t="str">
        <f t="shared" si="105"/>
        <v/>
      </c>
    </row>
    <row r="351" spans="1:36" x14ac:dyDescent="0.35">
      <c r="A351" s="4" t="s">
        <v>204</v>
      </c>
      <c r="B351" s="9" t="s">
        <v>205</v>
      </c>
      <c r="C351" s="9" t="s">
        <v>79</v>
      </c>
      <c r="D351" s="9" t="s">
        <v>80</v>
      </c>
      <c r="AH351" s="29" t="s">
        <v>369</v>
      </c>
      <c r="AI351" s="27" t="str">
        <f t="shared" si="107"/>
        <v/>
      </c>
      <c r="AJ351" s="36" t="str">
        <f t="shared" si="105"/>
        <v/>
      </c>
    </row>
    <row r="352" spans="1:36" x14ac:dyDescent="0.35">
      <c r="A352" s="4" t="s">
        <v>204</v>
      </c>
      <c r="B352" s="9" t="s">
        <v>205</v>
      </c>
      <c r="C352" s="9" t="s">
        <v>81</v>
      </c>
      <c r="D352" s="9" t="s">
        <v>82</v>
      </c>
      <c r="AH352" s="29" t="s">
        <v>369</v>
      </c>
      <c r="AI352" s="27" t="str">
        <f t="shared" si="107"/>
        <v/>
      </c>
      <c r="AJ352" s="36" t="str">
        <f t="shared" si="105"/>
        <v/>
      </c>
    </row>
    <row r="353" spans="1:37" x14ac:dyDescent="0.35">
      <c r="A353" s="4" t="s">
        <v>204</v>
      </c>
      <c r="B353" s="9" t="s">
        <v>205</v>
      </c>
      <c r="C353" s="9" t="s">
        <v>83</v>
      </c>
      <c r="D353" s="9" t="s">
        <v>84</v>
      </c>
      <c r="E353" s="5">
        <v>4.1669999999999998</v>
      </c>
      <c r="F353" s="5">
        <v>4.2880000000000003</v>
      </c>
      <c r="G353" s="5">
        <v>4.7919999999999998</v>
      </c>
      <c r="H353" s="5">
        <v>4.9509999999999996</v>
      </c>
      <c r="I353" s="5">
        <v>4.8540000000000001</v>
      </c>
      <c r="J353" s="5">
        <v>6.0910000000000002</v>
      </c>
      <c r="K353" s="5">
        <v>6.34</v>
      </c>
      <c r="L353" s="5">
        <v>8.2639999999999993</v>
      </c>
      <c r="M353" s="5">
        <v>8.9239999999999995</v>
      </c>
      <c r="N353" s="5">
        <v>9.8279999999999994</v>
      </c>
      <c r="O353" s="5">
        <v>9.6910000000000007</v>
      </c>
      <c r="P353" s="5">
        <v>9.6910000000000007</v>
      </c>
      <c r="Q353" s="5">
        <v>10.372</v>
      </c>
      <c r="R353" s="5">
        <v>10.912000000000001</v>
      </c>
      <c r="S353" s="5">
        <v>10.765000000000001</v>
      </c>
      <c r="T353" s="5">
        <v>10.638</v>
      </c>
      <c r="U353" s="5">
        <v>10.957000000000001</v>
      </c>
      <c r="V353" s="5">
        <v>11.182</v>
      </c>
      <c r="W353" s="5">
        <v>11.363</v>
      </c>
      <c r="X353" s="5">
        <v>11.358000000000001</v>
      </c>
      <c r="Y353" s="5">
        <v>11.778</v>
      </c>
      <c r="Z353" s="5">
        <v>11.824</v>
      </c>
      <c r="AA353" s="5">
        <v>11.709</v>
      </c>
      <c r="AB353" s="5">
        <v>11.717000000000001</v>
      </c>
      <c r="AC353" s="5">
        <v>12.093999999999999</v>
      </c>
      <c r="AD353" s="5">
        <v>13.349</v>
      </c>
      <c r="AE353" s="5">
        <v>13.669</v>
      </c>
      <c r="AF353" s="5">
        <v>13.151999999999999</v>
      </c>
      <c r="AG353" s="5">
        <v>13.250999999999999</v>
      </c>
      <c r="AH353" s="35"/>
      <c r="AI353" s="24">
        <f>SUM(AI354:AI362)</f>
        <v>0.95</v>
      </c>
      <c r="AJ353" s="25">
        <f>SUM(AJ354:AJ362)</f>
        <v>0.83466666666666667</v>
      </c>
    </row>
    <row r="354" spans="1:37" x14ac:dyDescent="0.35">
      <c r="A354" s="4" t="s">
        <v>204</v>
      </c>
      <c r="B354" s="9" t="s">
        <v>205</v>
      </c>
      <c r="C354" s="9" t="s">
        <v>85</v>
      </c>
      <c r="D354" s="9" t="s">
        <v>86</v>
      </c>
      <c r="E354" s="5">
        <v>0.158</v>
      </c>
      <c r="F354" s="5">
        <v>0.16200000000000001</v>
      </c>
      <c r="G354" s="5">
        <v>0.182</v>
      </c>
      <c r="H354" s="5">
        <v>0.189</v>
      </c>
      <c r="I354" s="5">
        <v>0.185</v>
      </c>
      <c r="J354" s="5">
        <v>0.23200000000000001</v>
      </c>
      <c r="K354" s="5">
        <v>0.24099999999999999</v>
      </c>
      <c r="L354" s="5">
        <v>0.315</v>
      </c>
      <c r="M354" s="5">
        <v>0.33900000000000002</v>
      </c>
      <c r="N354" s="5">
        <v>0.374</v>
      </c>
      <c r="O354" s="5">
        <v>0.36899999999999999</v>
      </c>
      <c r="P354" s="5">
        <v>0.36899999999999999</v>
      </c>
      <c r="Q354" s="5">
        <v>0.39500000000000002</v>
      </c>
      <c r="R354" s="5">
        <v>0.41499999999999998</v>
      </c>
      <c r="S354" s="5">
        <v>0.40899999999999997</v>
      </c>
      <c r="T354" s="5">
        <v>0.41099999999999998</v>
      </c>
      <c r="U354" s="5">
        <v>0.40899999999999997</v>
      </c>
      <c r="V354" s="5">
        <v>0.375</v>
      </c>
      <c r="W354" s="5">
        <v>0.19800000000000001</v>
      </c>
      <c r="X354" s="5">
        <v>0.191</v>
      </c>
      <c r="Y354" s="5">
        <v>0.214</v>
      </c>
      <c r="Z354" s="5">
        <v>0.182</v>
      </c>
      <c r="AA354" s="5">
        <v>0.192</v>
      </c>
      <c r="AB354" s="5">
        <v>0.18099999999999999</v>
      </c>
      <c r="AC354" s="5">
        <v>0.17</v>
      </c>
      <c r="AD354" s="5">
        <v>0.185</v>
      </c>
      <c r="AE354" s="5">
        <v>0.16200000000000001</v>
      </c>
      <c r="AF354" s="5">
        <v>0.191</v>
      </c>
      <c r="AG354" s="5">
        <v>0.20200000000000001</v>
      </c>
      <c r="AH354" s="29"/>
      <c r="AI354" s="27">
        <f t="shared" ref="AI354:AI362" si="108">IF(AH354="X","",AG354)</f>
        <v>0.20200000000000001</v>
      </c>
      <c r="AJ354" s="36">
        <f>AI354</f>
        <v>0.20200000000000001</v>
      </c>
    </row>
    <row r="355" spans="1:37" x14ac:dyDescent="0.35">
      <c r="A355" s="4" t="s">
        <v>204</v>
      </c>
      <c r="B355" s="9" t="s">
        <v>205</v>
      </c>
      <c r="C355" s="9" t="s">
        <v>87</v>
      </c>
      <c r="D355" s="9" t="s">
        <v>88</v>
      </c>
      <c r="E355" s="5">
        <v>7.1999999999999995E-2</v>
      </c>
      <c r="F355" s="5">
        <v>7.3999999999999996E-2</v>
      </c>
      <c r="G355" s="5">
        <v>8.2000000000000003E-2</v>
      </c>
      <c r="H355" s="5">
        <v>8.5999999999999993E-2</v>
      </c>
      <c r="I355" s="5">
        <v>8.4000000000000005E-2</v>
      </c>
      <c r="J355" s="5">
        <v>0.105</v>
      </c>
      <c r="K355" s="5">
        <v>0.11</v>
      </c>
      <c r="L355" s="5">
        <v>0.14299999999999999</v>
      </c>
      <c r="M355" s="5">
        <v>0.155</v>
      </c>
      <c r="N355" s="5">
        <v>0.17</v>
      </c>
      <c r="O355" s="5">
        <v>0.16800000000000001</v>
      </c>
      <c r="P355" s="5">
        <v>0.16700000000000001</v>
      </c>
      <c r="Q355" s="5">
        <v>0.17899999999999999</v>
      </c>
      <c r="R355" s="5">
        <v>0.189</v>
      </c>
      <c r="S355" s="5">
        <v>0.186</v>
      </c>
      <c r="T355" s="5">
        <v>0.185</v>
      </c>
      <c r="U355" s="5">
        <v>0.193</v>
      </c>
      <c r="V355" s="5">
        <v>0.183</v>
      </c>
      <c r="W355" s="5">
        <v>0.17399999999999999</v>
      </c>
      <c r="X355" s="5">
        <v>0.16800000000000001</v>
      </c>
      <c r="Y355" s="5">
        <v>0.18</v>
      </c>
      <c r="Z355" s="5">
        <v>0.157</v>
      </c>
      <c r="AA355" s="5">
        <v>0.17899999999999999</v>
      </c>
      <c r="AB355" s="5">
        <v>0.16700000000000001</v>
      </c>
      <c r="AC355" s="5">
        <v>0.16200000000000001</v>
      </c>
      <c r="AD355" s="5">
        <v>0.158</v>
      </c>
      <c r="AE355" s="5">
        <v>0.16600000000000001</v>
      </c>
      <c r="AF355" s="5">
        <v>0.159</v>
      </c>
      <c r="AG355" s="5">
        <v>0.17299999999999999</v>
      </c>
      <c r="AH355" s="29"/>
      <c r="AI355" s="27">
        <f t="shared" si="108"/>
        <v>0.17299999999999999</v>
      </c>
      <c r="AJ355" s="36">
        <f>AI355/3</f>
        <v>5.7666666666666665E-2</v>
      </c>
      <c r="AK355" s="21" t="s">
        <v>375</v>
      </c>
    </row>
    <row r="356" spans="1:37" x14ac:dyDescent="0.35">
      <c r="A356" s="4" t="s">
        <v>204</v>
      </c>
      <c r="B356" s="9" t="s">
        <v>205</v>
      </c>
      <c r="C356" s="9" t="s">
        <v>89</v>
      </c>
      <c r="D356" s="9" t="s">
        <v>90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1E-3</v>
      </c>
      <c r="K356" s="5">
        <v>1E-3</v>
      </c>
      <c r="L356" s="5">
        <v>1E-3</v>
      </c>
      <c r="M356" s="5">
        <v>1E-3</v>
      </c>
      <c r="N356" s="5">
        <v>1E-3</v>
      </c>
      <c r="O356" s="5">
        <v>1E-3</v>
      </c>
      <c r="P356" s="5">
        <v>1E-3</v>
      </c>
      <c r="Q356" s="5">
        <v>1E-3</v>
      </c>
      <c r="R356" s="5">
        <v>1E-3</v>
      </c>
      <c r="S356" s="5">
        <v>2E-3</v>
      </c>
      <c r="T356" s="5">
        <v>0</v>
      </c>
      <c r="U356" s="5">
        <v>0</v>
      </c>
      <c r="V356" s="5">
        <v>2E-3</v>
      </c>
      <c r="W356" s="5">
        <v>2E-3</v>
      </c>
      <c r="X356" s="5">
        <v>3.0000000000000001E-3</v>
      </c>
      <c r="Y356" s="5">
        <v>3.0000000000000001E-3</v>
      </c>
      <c r="Z356" s="5">
        <v>3.0000000000000001E-3</v>
      </c>
      <c r="AA356" s="5">
        <v>4.0000000000000001E-3</v>
      </c>
      <c r="AB356" s="5">
        <v>3.0000000000000001E-3</v>
      </c>
      <c r="AC356" s="5">
        <v>3.0000000000000001E-3</v>
      </c>
      <c r="AD356" s="5">
        <v>3.0000000000000001E-3</v>
      </c>
      <c r="AE356" s="5">
        <v>3.0000000000000001E-3</v>
      </c>
      <c r="AF356" s="5">
        <v>4.0000000000000001E-3</v>
      </c>
      <c r="AG356" s="5">
        <v>4.0000000000000001E-3</v>
      </c>
      <c r="AH356" s="29"/>
      <c r="AI356" s="27">
        <f t="shared" si="108"/>
        <v>4.0000000000000001E-3</v>
      </c>
      <c r="AJ356" s="36">
        <f t="shared" ref="AJ356:AJ409" si="109">AI356</f>
        <v>4.0000000000000001E-3</v>
      </c>
    </row>
    <row r="357" spans="1:37" x14ac:dyDescent="0.35">
      <c r="A357" s="4" t="s">
        <v>204</v>
      </c>
      <c r="B357" s="9" t="s">
        <v>205</v>
      </c>
      <c r="C357" s="9" t="s">
        <v>91</v>
      </c>
      <c r="D357" s="9" t="s">
        <v>92</v>
      </c>
      <c r="AH357" s="29"/>
      <c r="AI357" s="27">
        <f t="shared" si="108"/>
        <v>0</v>
      </c>
      <c r="AJ357" s="36">
        <f t="shared" si="109"/>
        <v>0</v>
      </c>
    </row>
    <row r="358" spans="1:37" x14ac:dyDescent="0.35">
      <c r="A358" s="4" t="s">
        <v>204</v>
      </c>
      <c r="B358" s="9" t="s">
        <v>205</v>
      </c>
      <c r="C358" s="9" t="s">
        <v>93</v>
      </c>
      <c r="D358" s="9" t="s">
        <v>94</v>
      </c>
      <c r="E358" s="5">
        <v>3.6619999999999999</v>
      </c>
      <c r="F358" s="5">
        <v>3.7669999999999999</v>
      </c>
      <c r="G358" s="5">
        <v>4.2110000000000003</v>
      </c>
      <c r="H358" s="5">
        <v>4.3490000000000002</v>
      </c>
      <c r="I358" s="5">
        <v>4.2629999999999999</v>
      </c>
      <c r="J358" s="5">
        <v>5.35</v>
      </c>
      <c r="K358" s="5">
        <v>5.5679999999999996</v>
      </c>
      <c r="L358" s="5">
        <v>7.26</v>
      </c>
      <c r="M358" s="5">
        <v>7.8380000000000001</v>
      </c>
      <c r="N358" s="5">
        <v>8.6340000000000003</v>
      </c>
      <c r="O358" s="5">
        <v>8.5129999999999999</v>
      </c>
      <c r="P358" s="5">
        <v>8.5129999999999999</v>
      </c>
      <c r="Q358" s="5">
        <v>9.11</v>
      </c>
      <c r="R358" s="5">
        <v>9.5850000000000009</v>
      </c>
      <c r="S358" s="5">
        <v>9.4570000000000007</v>
      </c>
      <c r="T358" s="5">
        <v>9.3049999999999997</v>
      </c>
      <c r="U358" s="5">
        <v>9.6530000000000005</v>
      </c>
      <c r="V358" s="5">
        <v>9.9169999999999998</v>
      </c>
      <c r="W358" s="5">
        <v>10.163</v>
      </c>
      <c r="X358" s="5">
        <v>10.225</v>
      </c>
      <c r="Y358" s="5">
        <v>10.641</v>
      </c>
      <c r="Z358" s="5">
        <v>10.79</v>
      </c>
      <c r="AA358" s="5">
        <v>10.657999999999999</v>
      </c>
      <c r="AB358" s="5">
        <v>10.750999999999999</v>
      </c>
      <c r="AC358" s="5">
        <v>11.138999999999999</v>
      </c>
      <c r="AD358" s="5">
        <v>12.311</v>
      </c>
      <c r="AE358" s="5">
        <v>12.66</v>
      </c>
      <c r="AF358" s="5">
        <v>12.428000000000001</v>
      </c>
      <c r="AG358" s="5">
        <v>12.301</v>
      </c>
      <c r="AH358" s="29" t="s">
        <v>369</v>
      </c>
      <c r="AI358" s="27" t="str">
        <f t="shared" si="108"/>
        <v/>
      </c>
      <c r="AJ358" s="36" t="str">
        <f t="shared" si="109"/>
        <v/>
      </c>
    </row>
    <row r="359" spans="1:37" x14ac:dyDescent="0.35">
      <c r="A359" s="4" t="s">
        <v>204</v>
      </c>
      <c r="B359" s="9" t="s">
        <v>205</v>
      </c>
      <c r="C359" s="9" t="s">
        <v>95</v>
      </c>
      <c r="D359" s="9" t="s">
        <v>96</v>
      </c>
      <c r="E359" s="5">
        <v>5.0000000000000001E-3</v>
      </c>
      <c r="F359" s="5">
        <v>5.0000000000000001E-3</v>
      </c>
      <c r="G359" s="5">
        <v>5.0000000000000001E-3</v>
      </c>
      <c r="H359" s="5">
        <v>5.0000000000000001E-3</v>
      </c>
      <c r="I359" s="5">
        <v>5.0000000000000001E-3</v>
      </c>
      <c r="J359" s="5">
        <v>7.0000000000000001E-3</v>
      </c>
      <c r="K359" s="5">
        <v>7.0000000000000001E-3</v>
      </c>
      <c r="L359" s="5">
        <v>8.9999999999999993E-3</v>
      </c>
      <c r="M359" s="5">
        <v>8.9999999999999993E-3</v>
      </c>
      <c r="N359" s="5">
        <v>0.01</v>
      </c>
      <c r="O359" s="5">
        <v>0.01</v>
      </c>
      <c r="P359" s="5">
        <v>0.01</v>
      </c>
      <c r="Q359" s="5">
        <v>1.0999999999999999E-2</v>
      </c>
      <c r="R359" s="5">
        <v>1.2E-2</v>
      </c>
      <c r="S359" s="5">
        <v>1.2E-2</v>
      </c>
      <c r="T359" s="5">
        <v>1.2E-2</v>
      </c>
      <c r="U359" s="5">
        <v>1.2999999999999999E-2</v>
      </c>
      <c r="V359" s="5">
        <v>1.2E-2</v>
      </c>
      <c r="W359" s="5">
        <v>1.2E-2</v>
      </c>
      <c r="X359" s="5">
        <v>1.2999999999999999E-2</v>
      </c>
      <c r="Y359" s="5">
        <v>1.2999999999999999E-2</v>
      </c>
      <c r="Z359" s="5">
        <v>8.0000000000000002E-3</v>
      </c>
      <c r="AA359" s="5">
        <v>8.9999999999999993E-3</v>
      </c>
      <c r="AB359" s="5">
        <v>5.0000000000000001E-3</v>
      </c>
      <c r="AC359" s="5">
        <v>4.0000000000000001E-3</v>
      </c>
      <c r="AD359" s="5">
        <v>4.0000000000000001E-3</v>
      </c>
      <c r="AE359" s="5">
        <v>2E-3</v>
      </c>
      <c r="AF359" s="5">
        <v>2E-3</v>
      </c>
      <c r="AG359" s="5">
        <v>2E-3</v>
      </c>
      <c r="AH359" s="29"/>
      <c r="AI359" s="27">
        <f t="shared" si="108"/>
        <v>2E-3</v>
      </c>
      <c r="AJ359" s="36">
        <f t="shared" si="109"/>
        <v>2E-3</v>
      </c>
    </row>
    <row r="360" spans="1:37" x14ac:dyDescent="0.35">
      <c r="A360" s="4" t="s">
        <v>204</v>
      </c>
      <c r="B360" s="9" t="s">
        <v>205</v>
      </c>
      <c r="C360" s="9" t="s">
        <v>97</v>
      </c>
      <c r="D360" s="9" t="s">
        <v>98</v>
      </c>
      <c r="E360" s="5">
        <v>0.27100000000000002</v>
      </c>
      <c r="F360" s="5">
        <v>0.28000000000000003</v>
      </c>
      <c r="G360" s="5">
        <v>0.312</v>
      </c>
      <c r="H360" s="5">
        <v>0.32300000000000001</v>
      </c>
      <c r="I360" s="5">
        <v>0.317</v>
      </c>
      <c r="J360" s="5">
        <v>0.39700000000000002</v>
      </c>
      <c r="K360" s="5">
        <v>0.41299999999999998</v>
      </c>
      <c r="L360" s="5">
        <v>0.53800000000000003</v>
      </c>
      <c r="M360" s="5">
        <v>0.58099999999999996</v>
      </c>
      <c r="N360" s="5">
        <v>0.64</v>
      </c>
      <c r="O360" s="5">
        <v>0.63100000000000001</v>
      </c>
      <c r="P360" s="5">
        <v>0.63100000000000001</v>
      </c>
      <c r="Q360" s="5">
        <v>0.67600000000000005</v>
      </c>
      <c r="R360" s="5">
        <v>0.71</v>
      </c>
      <c r="S360" s="5">
        <v>0.70099999999999996</v>
      </c>
      <c r="T360" s="5">
        <v>0.70799999999999996</v>
      </c>
      <c r="U360" s="5">
        <v>0.68899999999999995</v>
      </c>
      <c r="V360" s="5">
        <v>0.69199999999999995</v>
      </c>
      <c r="W360" s="5">
        <v>0.48399999999999999</v>
      </c>
      <c r="X360" s="5">
        <v>0.45100000000000001</v>
      </c>
      <c r="Y360" s="5">
        <v>0.436</v>
      </c>
      <c r="Z360" s="5">
        <v>0.41399999999999998</v>
      </c>
      <c r="AA360" s="5">
        <v>0.44</v>
      </c>
      <c r="AB360" s="5">
        <v>0.438</v>
      </c>
      <c r="AC360" s="5">
        <v>0.45200000000000001</v>
      </c>
      <c r="AD360" s="5">
        <v>0.52700000000000002</v>
      </c>
      <c r="AE360" s="5">
        <v>0.48199999999999998</v>
      </c>
      <c r="AF360" s="5">
        <v>0.20499999999999999</v>
      </c>
      <c r="AG360" s="5">
        <v>0.432</v>
      </c>
      <c r="AH360" s="29"/>
      <c r="AI360" s="27">
        <f t="shared" si="108"/>
        <v>0.432</v>
      </c>
      <c r="AJ360" s="36">
        <f t="shared" si="109"/>
        <v>0.432</v>
      </c>
    </row>
    <row r="361" spans="1:37" x14ac:dyDescent="0.35">
      <c r="A361" s="4" t="s">
        <v>204</v>
      </c>
      <c r="B361" s="9" t="s">
        <v>205</v>
      </c>
      <c r="C361" s="9" t="s">
        <v>99</v>
      </c>
      <c r="D361" s="9" t="s">
        <v>100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0.14599999999999999</v>
      </c>
      <c r="X361" s="5">
        <v>0.13800000000000001</v>
      </c>
      <c r="Y361" s="5">
        <v>0.13300000000000001</v>
      </c>
      <c r="Z361" s="5">
        <v>0.13300000000000001</v>
      </c>
      <c r="AA361" s="5">
        <v>0.13300000000000001</v>
      </c>
      <c r="AB361" s="5">
        <v>0.111</v>
      </c>
      <c r="AC361" s="5">
        <v>0.113</v>
      </c>
      <c r="AD361" s="5">
        <v>9.8000000000000004E-2</v>
      </c>
      <c r="AE361" s="5">
        <v>0.14199999999999999</v>
      </c>
      <c r="AF361" s="5">
        <v>0.112</v>
      </c>
      <c r="AG361" s="5">
        <v>7.0999999999999994E-2</v>
      </c>
      <c r="AH361" s="29"/>
      <c r="AI361" s="27">
        <f t="shared" si="108"/>
        <v>7.0999999999999994E-2</v>
      </c>
      <c r="AJ361" s="36">
        <f t="shared" si="109"/>
        <v>7.0999999999999994E-2</v>
      </c>
    </row>
    <row r="362" spans="1:37" x14ac:dyDescent="0.35">
      <c r="A362" s="4" t="s">
        <v>204</v>
      </c>
      <c r="B362" s="9" t="s">
        <v>205</v>
      </c>
      <c r="C362" s="9" t="s">
        <v>101</v>
      </c>
      <c r="D362" s="9" t="s">
        <v>102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1.7999999999999999E-2</v>
      </c>
      <c r="U362" s="5">
        <v>0</v>
      </c>
      <c r="V362" s="5">
        <v>0</v>
      </c>
      <c r="W362" s="5">
        <v>0.182</v>
      </c>
      <c r="X362" s="5">
        <v>0.17</v>
      </c>
      <c r="Y362" s="5">
        <v>0.159</v>
      </c>
      <c r="Z362" s="5">
        <v>0.13700000000000001</v>
      </c>
      <c r="AA362" s="5">
        <v>9.2999999999999999E-2</v>
      </c>
      <c r="AB362" s="5">
        <v>6.2E-2</v>
      </c>
      <c r="AC362" s="5">
        <v>5.0999999999999997E-2</v>
      </c>
      <c r="AD362" s="5">
        <v>6.3E-2</v>
      </c>
      <c r="AE362" s="5">
        <v>5.1999999999999998E-2</v>
      </c>
      <c r="AF362" s="5">
        <v>5.0999999999999997E-2</v>
      </c>
      <c r="AG362" s="5">
        <v>6.6000000000000003E-2</v>
      </c>
      <c r="AH362" s="29"/>
      <c r="AI362" s="27">
        <f t="shared" si="108"/>
        <v>6.6000000000000003E-2</v>
      </c>
      <c r="AJ362" s="36">
        <f t="shared" si="109"/>
        <v>6.6000000000000003E-2</v>
      </c>
    </row>
    <row r="363" spans="1:37" x14ac:dyDescent="0.35">
      <c r="A363" s="4" t="s">
        <v>204</v>
      </c>
      <c r="B363" s="9" t="s">
        <v>205</v>
      </c>
      <c r="C363" s="9" t="s">
        <v>103</v>
      </c>
      <c r="D363" s="9" t="s">
        <v>104</v>
      </c>
      <c r="E363" s="5">
        <v>1.6E-2</v>
      </c>
      <c r="F363" s="5">
        <v>2.1999999999999999E-2</v>
      </c>
      <c r="G363" s="5">
        <v>0.10100000000000001</v>
      </c>
      <c r="H363" s="5">
        <v>0.11899999999999999</v>
      </c>
      <c r="I363" s="5">
        <v>0.12</v>
      </c>
      <c r="J363" s="5">
        <v>0.25800000000000001</v>
      </c>
      <c r="K363" s="5">
        <v>0.44700000000000001</v>
      </c>
      <c r="L363" s="5">
        <v>0.27900000000000003</v>
      </c>
      <c r="M363" s="5">
        <v>0.29599999999999999</v>
      </c>
      <c r="N363" s="5">
        <v>0.34100000000000003</v>
      </c>
      <c r="O363" s="5">
        <v>0.39500000000000002</v>
      </c>
      <c r="P363" s="5">
        <v>0.52600000000000002</v>
      </c>
      <c r="Q363" s="5">
        <v>0.51700000000000002</v>
      </c>
      <c r="R363" s="5">
        <v>0.55500000000000005</v>
      </c>
      <c r="S363" s="5">
        <v>0.53700000000000003</v>
      </c>
      <c r="T363" s="5">
        <v>0.58499999999999996</v>
      </c>
      <c r="U363" s="5">
        <v>0.60499999999999998</v>
      </c>
      <c r="V363" s="5">
        <v>0.64200000000000002</v>
      </c>
      <c r="W363" s="5">
        <v>0.70699999999999996</v>
      </c>
      <c r="X363" s="5">
        <v>0.88600000000000001</v>
      </c>
      <c r="Y363" s="5">
        <v>0.84799999999999998</v>
      </c>
      <c r="Z363" s="5">
        <v>0.69399999999999995</v>
      </c>
      <c r="AA363" s="5">
        <v>0.503</v>
      </c>
      <c r="AB363" s="5">
        <v>0.48899999999999999</v>
      </c>
      <c r="AC363" s="5">
        <v>0.48</v>
      </c>
      <c r="AD363" s="5">
        <v>0.498</v>
      </c>
      <c r="AE363" s="5">
        <v>0.48099999999999998</v>
      </c>
      <c r="AF363" s="5">
        <v>0.49399999999999999</v>
      </c>
      <c r="AG363" s="5">
        <v>0.498</v>
      </c>
      <c r="AH363" s="35"/>
      <c r="AI363" s="24">
        <f>SUM(AI364:AI369)</f>
        <v>0</v>
      </c>
      <c r="AJ363" s="25">
        <f>SUM(AJ364:AJ369)</f>
        <v>0</v>
      </c>
    </row>
    <row r="364" spans="1:37" x14ac:dyDescent="0.35">
      <c r="A364" s="4" t="s">
        <v>204</v>
      </c>
      <c r="B364" s="9" t="s">
        <v>205</v>
      </c>
      <c r="C364" s="9" t="s">
        <v>105</v>
      </c>
      <c r="D364" s="9" t="s">
        <v>106</v>
      </c>
      <c r="E364" s="5">
        <v>1E-3</v>
      </c>
      <c r="F364" s="5">
        <v>1E-3</v>
      </c>
      <c r="G364" s="5">
        <v>4.0000000000000001E-3</v>
      </c>
      <c r="H364" s="5">
        <v>5.0000000000000001E-3</v>
      </c>
      <c r="I364" s="5">
        <v>4.0000000000000001E-3</v>
      </c>
      <c r="J364" s="5">
        <v>1.0999999999999999E-2</v>
      </c>
      <c r="K364" s="5">
        <v>1.7000000000000001E-2</v>
      </c>
      <c r="L364" s="5">
        <v>1.0999999999999999E-2</v>
      </c>
      <c r="M364" s="5">
        <v>1.0999999999999999E-2</v>
      </c>
      <c r="N364" s="5">
        <v>1.2999999999999999E-2</v>
      </c>
      <c r="O364" s="5">
        <v>1.4999999999999999E-2</v>
      </c>
      <c r="P364" s="5">
        <v>0.02</v>
      </c>
      <c r="Q364" s="5">
        <v>0.02</v>
      </c>
      <c r="R364" s="5">
        <v>2.1999999999999999E-2</v>
      </c>
      <c r="S364" s="5">
        <v>0.02</v>
      </c>
      <c r="T364" s="5">
        <v>1.9E-2</v>
      </c>
      <c r="U364" s="5">
        <v>0.02</v>
      </c>
      <c r="V364" s="5">
        <v>2.1000000000000001E-2</v>
      </c>
      <c r="W364" s="5">
        <v>2.1000000000000001E-2</v>
      </c>
      <c r="X364" s="5">
        <v>2.1999999999999999E-2</v>
      </c>
      <c r="Y364" s="5">
        <v>2.1000000000000001E-2</v>
      </c>
      <c r="Z364" s="5">
        <v>2.4E-2</v>
      </c>
      <c r="AA364" s="5">
        <v>2.1000000000000001E-2</v>
      </c>
      <c r="AB364" s="5">
        <v>0.02</v>
      </c>
      <c r="AC364" s="5">
        <v>2.1999999999999999E-2</v>
      </c>
      <c r="AD364" s="5">
        <v>1.9E-2</v>
      </c>
      <c r="AE364" s="5">
        <v>2.1999999999999999E-2</v>
      </c>
      <c r="AF364" s="5">
        <v>2.1999999999999999E-2</v>
      </c>
      <c r="AG364" s="5">
        <v>2.1000000000000001E-2</v>
      </c>
      <c r="AH364" s="29" t="s">
        <v>369</v>
      </c>
      <c r="AI364" s="27" t="str">
        <f t="shared" ref="AI364:AI369" si="110">IF(AH364="X","",AG364)</f>
        <v/>
      </c>
      <c r="AJ364" s="36" t="str">
        <f t="shared" si="109"/>
        <v/>
      </c>
    </row>
    <row r="365" spans="1:37" x14ac:dyDescent="0.35">
      <c r="A365" s="4" t="s">
        <v>204</v>
      </c>
      <c r="B365" s="9" t="s">
        <v>205</v>
      </c>
      <c r="C365" s="9" t="s">
        <v>107</v>
      </c>
      <c r="D365" s="9" t="s">
        <v>108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1E-3</v>
      </c>
      <c r="K365" s="5">
        <v>2E-3</v>
      </c>
      <c r="L365" s="5">
        <v>1E-3</v>
      </c>
      <c r="M365" s="5">
        <v>1E-3</v>
      </c>
      <c r="N365" s="5">
        <v>1E-3</v>
      </c>
      <c r="O365" s="5">
        <v>1E-3</v>
      </c>
      <c r="P365" s="5">
        <v>2E-3</v>
      </c>
      <c r="Q365" s="5">
        <v>2E-3</v>
      </c>
      <c r="R365" s="5">
        <v>2E-3</v>
      </c>
      <c r="S365" s="5">
        <v>2E-3</v>
      </c>
      <c r="T365" s="5">
        <v>2E-3</v>
      </c>
      <c r="U365" s="5">
        <v>2E-3</v>
      </c>
      <c r="V365" s="5">
        <v>4.0000000000000001E-3</v>
      </c>
      <c r="W365" s="5">
        <v>3.0000000000000001E-3</v>
      </c>
      <c r="X365" s="5">
        <v>2E-3</v>
      </c>
      <c r="Y365" s="5">
        <v>2E-3</v>
      </c>
      <c r="Z365" s="5">
        <v>1.9E-2</v>
      </c>
      <c r="AA365" s="5">
        <v>1E-3</v>
      </c>
      <c r="AB365" s="5">
        <v>1E-3</v>
      </c>
      <c r="AC365" s="5">
        <v>2E-3</v>
      </c>
      <c r="AD365" s="5">
        <v>2E-3</v>
      </c>
      <c r="AE365" s="5">
        <v>3.0000000000000001E-3</v>
      </c>
      <c r="AF365" s="5">
        <v>5.0000000000000001E-3</v>
      </c>
      <c r="AG365" s="5">
        <v>2E-3</v>
      </c>
      <c r="AH365" s="29" t="s">
        <v>369</v>
      </c>
      <c r="AI365" s="27" t="str">
        <f t="shared" si="110"/>
        <v/>
      </c>
      <c r="AJ365" s="36" t="str">
        <f t="shared" si="109"/>
        <v/>
      </c>
    </row>
    <row r="366" spans="1:37" x14ac:dyDescent="0.35">
      <c r="A366" s="4" t="s">
        <v>204</v>
      </c>
      <c r="B366" s="9" t="s">
        <v>205</v>
      </c>
      <c r="C366" s="9" t="s">
        <v>109</v>
      </c>
      <c r="D366" s="9" t="s">
        <v>110</v>
      </c>
      <c r="E366" s="5">
        <v>1.2999999999999999E-2</v>
      </c>
      <c r="F366" s="5">
        <v>1.9E-2</v>
      </c>
      <c r="G366" s="5">
        <v>7.4999999999999997E-2</v>
      </c>
      <c r="H366" s="5">
        <v>8.8999999999999996E-2</v>
      </c>
      <c r="I366" s="5">
        <v>8.3000000000000004E-2</v>
      </c>
      <c r="J366" s="5">
        <v>0.188</v>
      </c>
      <c r="K366" s="5">
        <v>0.32500000000000001</v>
      </c>
      <c r="L366" s="5">
        <v>0.20499999999999999</v>
      </c>
      <c r="M366" s="5">
        <v>0.21099999999999999</v>
      </c>
      <c r="N366" s="5">
        <v>0.248</v>
      </c>
      <c r="O366" s="5">
        <v>0.28399999999999997</v>
      </c>
      <c r="P366" s="5">
        <v>0.376</v>
      </c>
      <c r="Q366" s="5">
        <v>0.375</v>
      </c>
      <c r="R366" s="5">
        <v>0.39800000000000002</v>
      </c>
      <c r="S366" s="5">
        <v>0.38600000000000001</v>
      </c>
      <c r="T366" s="5">
        <v>0.42799999999999999</v>
      </c>
      <c r="U366" s="5">
        <v>0.438</v>
      </c>
      <c r="V366" s="5">
        <v>0.45800000000000002</v>
      </c>
      <c r="W366" s="5">
        <v>0.52700000000000002</v>
      </c>
      <c r="X366" s="5">
        <v>0.70699999999999996</v>
      </c>
      <c r="Y366" s="5">
        <v>0.67800000000000005</v>
      </c>
      <c r="Z366" s="5">
        <v>0.51800000000000002</v>
      </c>
      <c r="AA366" s="5">
        <v>0.34799999999999998</v>
      </c>
      <c r="AB366" s="5">
        <v>0.34799999999999998</v>
      </c>
      <c r="AC366" s="5">
        <v>0.34699999999999998</v>
      </c>
      <c r="AD366" s="5">
        <v>0.36299999999999999</v>
      </c>
      <c r="AE366" s="5">
        <v>0.33900000000000002</v>
      </c>
      <c r="AF366" s="5">
        <v>0.34300000000000003</v>
      </c>
      <c r="AG366" s="5">
        <v>0.34499999999999997</v>
      </c>
      <c r="AH366" s="29" t="s">
        <v>369</v>
      </c>
      <c r="AI366" s="27" t="str">
        <f t="shared" si="110"/>
        <v/>
      </c>
      <c r="AJ366" s="36" t="str">
        <f t="shared" si="109"/>
        <v/>
      </c>
    </row>
    <row r="367" spans="1:37" x14ac:dyDescent="0.35">
      <c r="A367" s="4" t="s">
        <v>204</v>
      </c>
      <c r="B367" s="9" t="s">
        <v>205</v>
      </c>
      <c r="C367" s="9" t="s">
        <v>111</v>
      </c>
      <c r="D367" s="9" t="s">
        <v>112</v>
      </c>
      <c r="E367" s="5">
        <v>2E-3</v>
      </c>
      <c r="F367" s="5">
        <v>2E-3</v>
      </c>
      <c r="G367" s="5">
        <v>1.2999999999999999E-2</v>
      </c>
      <c r="H367" s="5">
        <v>1.4E-2</v>
      </c>
      <c r="I367" s="5">
        <v>1.4E-2</v>
      </c>
      <c r="J367" s="5">
        <v>0.03</v>
      </c>
      <c r="K367" s="5">
        <v>5.2999999999999999E-2</v>
      </c>
      <c r="L367" s="5">
        <v>3.3000000000000002E-2</v>
      </c>
      <c r="M367" s="5">
        <v>3.4000000000000002E-2</v>
      </c>
      <c r="N367" s="5">
        <v>0.04</v>
      </c>
      <c r="O367" s="5">
        <v>4.5999999999999999E-2</v>
      </c>
      <c r="P367" s="5">
        <v>6.0999999999999999E-2</v>
      </c>
      <c r="Q367" s="5">
        <v>6.0999999999999999E-2</v>
      </c>
      <c r="R367" s="5">
        <v>6.5000000000000002E-2</v>
      </c>
      <c r="S367" s="5">
        <v>6.3E-2</v>
      </c>
      <c r="T367" s="5">
        <v>6.7000000000000004E-2</v>
      </c>
      <c r="U367" s="5">
        <v>6.8000000000000005E-2</v>
      </c>
      <c r="V367" s="5">
        <v>7.1999999999999995E-2</v>
      </c>
      <c r="W367" s="5">
        <v>7.1999999999999995E-2</v>
      </c>
      <c r="X367" s="5">
        <v>7.0999999999999994E-2</v>
      </c>
      <c r="Y367" s="5">
        <v>6.9000000000000006E-2</v>
      </c>
      <c r="Z367" s="5">
        <v>6.4000000000000001E-2</v>
      </c>
      <c r="AA367" s="5">
        <v>6.5000000000000002E-2</v>
      </c>
      <c r="AB367" s="5">
        <v>6.6000000000000003E-2</v>
      </c>
      <c r="AC367" s="5">
        <v>6.0999999999999999E-2</v>
      </c>
      <c r="AD367" s="5">
        <v>0.06</v>
      </c>
      <c r="AE367" s="5">
        <v>5.0999999999999997E-2</v>
      </c>
      <c r="AF367" s="5">
        <v>5.2999999999999999E-2</v>
      </c>
      <c r="AG367" s="5">
        <v>3.9E-2</v>
      </c>
      <c r="AH367" s="29" t="s">
        <v>369</v>
      </c>
      <c r="AI367" s="27" t="str">
        <f t="shared" si="110"/>
        <v/>
      </c>
      <c r="AJ367" s="36" t="str">
        <f t="shared" si="109"/>
        <v/>
      </c>
    </row>
    <row r="368" spans="1:37" x14ac:dyDescent="0.35">
      <c r="A368" s="4" t="s">
        <v>204</v>
      </c>
      <c r="B368" s="9" t="s">
        <v>205</v>
      </c>
      <c r="C368" s="9" t="s">
        <v>113</v>
      </c>
      <c r="D368" s="9" t="s">
        <v>114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1E-3</v>
      </c>
      <c r="Y368" s="5">
        <v>2E-3</v>
      </c>
      <c r="Z368" s="5">
        <v>5.0000000000000001E-3</v>
      </c>
      <c r="AA368" s="5">
        <v>5.0000000000000001E-3</v>
      </c>
      <c r="AB368" s="5">
        <v>6.0000000000000001E-3</v>
      </c>
      <c r="AC368" s="5">
        <v>1.0999999999999999E-2</v>
      </c>
      <c r="AD368" s="5">
        <v>1.2E-2</v>
      </c>
      <c r="AE368" s="5">
        <v>3.5000000000000003E-2</v>
      </c>
      <c r="AF368" s="5">
        <v>4.2999999999999997E-2</v>
      </c>
      <c r="AG368" s="5">
        <v>7.0000000000000007E-2</v>
      </c>
      <c r="AH368" s="29" t="s">
        <v>369</v>
      </c>
      <c r="AI368" s="27" t="str">
        <f t="shared" si="110"/>
        <v/>
      </c>
      <c r="AJ368" s="36" t="str">
        <f t="shared" si="109"/>
        <v/>
      </c>
    </row>
    <row r="369" spans="1:37" x14ac:dyDescent="0.35">
      <c r="A369" s="4" t="s">
        <v>204</v>
      </c>
      <c r="B369" s="9" t="s">
        <v>205</v>
      </c>
      <c r="C369" s="9" t="s">
        <v>115</v>
      </c>
      <c r="D369" s="9" t="s">
        <v>116</v>
      </c>
      <c r="E369" s="5">
        <v>0</v>
      </c>
      <c r="F369" s="5">
        <v>0</v>
      </c>
      <c r="G369" s="5">
        <v>0.01</v>
      </c>
      <c r="H369" s="5">
        <v>1.0999999999999999E-2</v>
      </c>
      <c r="I369" s="5">
        <v>1.7999999999999999E-2</v>
      </c>
      <c r="J369" s="5">
        <v>2.9000000000000001E-2</v>
      </c>
      <c r="K369" s="5">
        <v>5.0999999999999997E-2</v>
      </c>
      <c r="L369" s="5">
        <v>0.03</v>
      </c>
      <c r="M369" s="5">
        <v>0.04</v>
      </c>
      <c r="N369" s="5">
        <v>0.04</v>
      </c>
      <c r="O369" s="5">
        <v>4.9000000000000002E-2</v>
      </c>
      <c r="P369" s="5">
        <v>6.8000000000000005E-2</v>
      </c>
      <c r="Q369" s="5">
        <v>5.8999999999999997E-2</v>
      </c>
      <c r="R369" s="5">
        <v>6.9000000000000006E-2</v>
      </c>
      <c r="S369" s="5">
        <v>6.7000000000000004E-2</v>
      </c>
      <c r="T369" s="5">
        <v>6.8000000000000005E-2</v>
      </c>
      <c r="U369" s="5">
        <v>7.6999999999999999E-2</v>
      </c>
      <c r="V369" s="5">
        <v>8.6999999999999994E-2</v>
      </c>
      <c r="W369" s="5">
        <v>8.3000000000000004E-2</v>
      </c>
      <c r="X369" s="5">
        <v>8.3000000000000004E-2</v>
      </c>
      <c r="Y369" s="5">
        <v>7.5999999999999998E-2</v>
      </c>
      <c r="Z369" s="5">
        <v>6.5000000000000002E-2</v>
      </c>
      <c r="AA369" s="5">
        <v>6.3E-2</v>
      </c>
      <c r="AB369" s="5">
        <v>4.8000000000000001E-2</v>
      </c>
      <c r="AC369" s="5">
        <v>3.6999999999999998E-2</v>
      </c>
      <c r="AD369" s="5">
        <v>4.2000000000000003E-2</v>
      </c>
      <c r="AE369" s="5">
        <v>3.1E-2</v>
      </c>
      <c r="AF369" s="5">
        <v>2.8000000000000001E-2</v>
      </c>
      <c r="AG369" s="5">
        <v>2.1000000000000001E-2</v>
      </c>
      <c r="AH369" s="29" t="s">
        <v>369</v>
      </c>
      <c r="AI369" s="27" t="str">
        <f t="shared" si="110"/>
        <v/>
      </c>
      <c r="AJ369" s="36" t="str">
        <f t="shared" si="109"/>
        <v/>
      </c>
    </row>
    <row r="370" spans="1:37" x14ac:dyDescent="0.35">
      <c r="A370" s="4" t="s">
        <v>204</v>
      </c>
      <c r="B370" s="9" t="s">
        <v>205</v>
      </c>
      <c r="C370" s="9" t="s">
        <v>117</v>
      </c>
      <c r="D370" s="9" t="s">
        <v>118</v>
      </c>
      <c r="E370" s="5">
        <v>0.109</v>
      </c>
      <c r="F370" s="5">
        <v>0.115</v>
      </c>
      <c r="G370" s="5">
        <v>0.151</v>
      </c>
      <c r="H370" s="5">
        <v>0.16400000000000001</v>
      </c>
      <c r="I370" s="5">
        <v>0.16</v>
      </c>
      <c r="J370" s="5">
        <v>0.17799999999999999</v>
      </c>
      <c r="K370" s="5">
        <v>0.22700000000000001</v>
      </c>
      <c r="L370" s="5">
        <v>0.35199999999999998</v>
      </c>
      <c r="M370" s="5">
        <v>0.40400000000000003</v>
      </c>
      <c r="N370" s="5">
        <v>0.435</v>
      </c>
      <c r="O370" s="5">
        <v>0.42499999999999999</v>
      </c>
      <c r="P370" s="5">
        <v>0.42199999999999999</v>
      </c>
      <c r="Q370" s="5">
        <v>0.435</v>
      </c>
      <c r="R370" s="5">
        <v>0.46700000000000003</v>
      </c>
      <c r="S370" s="5">
        <v>0.39800000000000002</v>
      </c>
      <c r="T370" s="5">
        <v>0.38600000000000001</v>
      </c>
      <c r="U370" s="5">
        <v>0.41799999999999998</v>
      </c>
      <c r="V370" s="5">
        <v>0.42499999999999999</v>
      </c>
      <c r="W370" s="5">
        <v>0.42</v>
      </c>
      <c r="X370" s="5">
        <v>0.39500000000000002</v>
      </c>
      <c r="Y370" s="5">
        <v>0.39100000000000001</v>
      </c>
      <c r="Z370" s="5">
        <v>0.35299999999999998</v>
      </c>
      <c r="AA370" s="5">
        <v>0.35199999999999998</v>
      </c>
      <c r="AB370" s="5">
        <v>0.37</v>
      </c>
      <c r="AC370" s="5">
        <v>0.33400000000000002</v>
      </c>
      <c r="AD370" s="5">
        <v>0.34200000000000003</v>
      </c>
      <c r="AE370" s="5">
        <v>0.33800000000000002</v>
      </c>
      <c r="AF370" s="5">
        <v>0.33600000000000002</v>
      </c>
      <c r="AG370" s="5">
        <v>0.372</v>
      </c>
      <c r="AH370" s="35"/>
      <c r="AI370" s="24">
        <f>SUM(AI371:AI376)</f>
        <v>0.30399999999999999</v>
      </c>
      <c r="AJ370" s="25">
        <f>SUM(AJ371:AJ376)</f>
        <v>0.10133333333333333</v>
      </c>
    </row>
    <row r="371" spans="1:37" x14ac:dyDescent="0.35">
      <c r="A371" s="4" t="s">
        <v>204</v>
      </c>
      <c r="B371" s="9" t="s">
        <v>205</v>
      </c>
      <c r="C371" s="9" t="s">
        <v>119</v>
      </c>
      <c r="D371" s="9" t="s">
        <v>120</v>
      </c>
      <c r="E371" s="5">
        <v>2.7E-2</v>
      </c>
      <c r="F371" s="5">
        <v>2.8000000000000001E-2</v>
      </c>
      <c r="G371" s="5">
        <v>3.6999999999999998E-2</v>
      </c>
      <c r="H371" s="5">
        <v>0.04</v>
      </c>
      <c r="I371" s="5">
        <v>3.9E-2</v>
      </c>
      <c r="J371" s="5">
        <v>4.3999999999999997E-2</v>
      </c>
      <c r="K371" s="5">
        <v>5.6000000000000001E-2</v>
      </c>
      <c r="L371" s="5">
        <v>8.5999999999999993E-2</v>
      </c>
      <c r="M371" s="5">
        <v>9.9000000000000005E-2</v>
      </c>
      <c r="N371" s="5">
        <v>0.107</v>
      </c>
      <c r="O371" s="5">
        <v>0.104</v>
      </c>
      <c r="P371" s="5">
        <v>0.10299999999999999</v>
      </c>
      <c r="Q371" s="5">
        <v>0.106</v>
      </c>
      <c r="R371" s="5">
        <v>0.115</v>
      </c>
      <c r="S371" s="5">
        <v>9.7000000000000003E-2</v>
      </c>
      <c r="T371" s="5">
        <v>8.4000000000000005E-2</v>
      </c>
      <c r="U371" s="5">
        <v>9.2999999999999999E-2</v>
      </c>
      <c r="V371" s="5">
        <v>9.8000000000000004E-2</v>
      </c>
      <c r="W371" s="5">
        <v>9.5000000000000001E-2</v>
      </c>
      <c r="X371" s="5">
        <v>8.5000000000000006E-2</v>
      </c>
      <c r="Y371" s="5">
        <v>9.5000000000000001E-2</v>
      </c>
      <c r="Z371" s="5">
        <v>9.6000000000000002E-2</v>
      </c>
      <c r="AA371" s="5">
        <v>0.105</v>
      </c>
      <c r="AB371" s="5">
        <v>0.128</v>
      </c>
      <c r="AC371" s="5">
        <v>9.7000000000000003E-2</v>
      </c>
      <c r="AD371" s="5">
        <v>0.105</v>
      </c>
      <c r="AE371" s="5">
        <v>0.11799999999999999</v>
      </c>
      <c r="AF371" s="5">
        <v>0.123</v>
      </c>
      <c r="AG371" s="5">
        <v>0.183</v>
      </c>
      <c r="AH371" s="29"/>
      <c r="AI371" s="27">
        <f t="shared" ref="AI371:AI376" si="111">IF(AH371="X","",AG371)</f>
        <v>0.183</v>
      </c>
      <c r="AJ371" s="36">
        <f>AI371/3</f>
        <v>6.0999999999999999E-2</v>
      </c>
      <c r="AK371" s="21" t="s">
        <v>375</v>
      </c>
    </row>
    <row r="372" spans="1:37" x14ac:dyDescent="0.35">
      <c r="A372" s="4" t="s">
        <v>204</v>
      </c>
      <c r="B372" s="9" t="s">
        <v>205</v>
      </c>
      <c r="C372" s="9" t="s">
        <v>121</v>
      </c>
      <c r="D372" s="9" t="s">
        <v>122</v>
      </c>
      <c r="E372" s="5">
        <v>7.4999999999999997E-2</v>
      </c>
      <c r="F372" s="5">
        <v>7.9000000000000001E-2</v>
      </c>
      <c r="G372" s="5">
        <v>0.10199999999999999</v>
      </c>
      <c r="H372" s="5">
        <v>0.112</v>
      </c>
      <c r="I372" s="5">
        <v>0.109</v>
      </c>
      <c r="J372" s="5">
        <v>0.122</v>
      </c>
      <c r="K372" s="5">
        <v>0.154</v>
      </c>
      <c r="L372" s="5">
        <v>0.23899999999999999</v>
      </c>
      <c r="M372" s="5">
        <v>0.27400000000000002</v>
      </c>
      <c r="N372" s="5">
        <v>0.29499999999999998</v>
      </c>
      <c r="O372" s="5">
        <v>0.28899999999999998</v>
      </c>
      <c r="P372" s="5">
        <v>0.28699999999999998</v>
      </c>
      <c r="Q372" s="5">
        <v>0.29499999999999998</v>
      </c>
      <c r="R372" s="5">
        <v>0.317</v>
      </c>
      <c r="S372" s="5">
        <v>0.26900000000000002</v>
      </c>
      <c r="T372" s="5">
        <v>0.26900000000000002</v>
      </c>
      <c r="U372" s="5">
        <v>0.28799999999999998</v>
      </c>
      <c r="V372" s="5">
        <v>0.28899999999999998</v>
      </c>
      <c r="W372" s="5">
        <v>0.28100000000000003</v>
      </c>
      <c r="X372" s="5">
        <v>0.26900000000000002</v>
      </c>
      <c r="Y372" s="5">
        <v>0.246</v>
      </c>
      <c r="Z372" s="5">
        <v>0.19700000000000001</v>
      </c>
      <c r="AA372" s="5">
        <v>0.183</v>
      </c>
      <c r="AB372" s="5">
        <v>0.159</v>
      </c>
      <c r="AC372" s="5">
        <v>0.152</v>
      </c>
      <c r="AD372" s="5">
        <v>0.14499999999999999</v>
      </c>
      <c r="AE372" s="5">
        <v>0.13</v>
      </c>
      <c r="AF372" s="5">
        <v>0.11899999999999999</v>
      </c>
      <c r="AG372" s="5">
        <v>6.7000000000000004E-2</v>
      </c>
      <c r="AH372" s="29" t="s">
        <v>369</v>
      </c>
      <c r="AI372" s="27" t="str">
        <f t="shared" si="111"/>
        <v/>
      </c>
      <c r="AJ372" s="36" t="str">
        <f t="shared" si="109"/>
        <v/>
      </c>
    </row>
    <row r="373" spans="1:37" x14ac:dyDescent="0.35">
      <c r="A373" s="4" t="s">
        <v>204</v>
      </c>
      <c r="B373" s="9" t="s">
        <v>205</v>
      </c>
      <c r="C373" s="9" t="s">
        <v>123</v>
      </c>
      <c r="D373" s="9" t="s">
        <v>124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2E-3</v>
      </c>
      <c r="X373" s="5">
        <v>2E-3</v>
      </c>
      <c r="Y373" s="5">
        <v>2E-3</v>
      </c>
      <c r="Z373" s="5">
        <v>1E-3</v>
      </c>
      <c r="AA373" s="5">
        <v>1E-3</v>
      </c>
      <c r="AB373" s="5">
        <v>2E-3</v>
      </c>
      <c r="AC373" s="5">
        <v>2E-3</v>
      </c>
      <c r="AD373" s="5">
        <v>2E-3</v>
      </c>
      <c r="AE373" s="5">
        <v>1E-3</v>
      </c>
      <c r="AF373" s="5">
        <v>1E-3</v>
      </c>
      <c r="AG373" s="5">
        <v>1E-3</v>
      </c>
      <c r="AH373" s="29" t="s">
        <v>369</v>
      </c>
      <c r="AI373" s="27" t="str">
        <f t="shared" si="111"/>
        <v/>
      </c>
      <c r="AJ373" s="36" t="str">
        <f t="shared" si="109"/>
        <v/>
      </c>
    </row>
    <row r="374" spans="1:37" x14ac:dyDescent="0.35">
      <c r="A374" s="4" t="s">
        <v>204</v>
      </c>
      <c r="B374" s="9" t="s">
        <v>205</v>
      </c>
      <c r="C374" s="9" t="s">
        <v>125</v>
      </c>
      <c r="D374" s="9" t="s">
        <v>126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1E-3</v>
      </c>
      <c r="L374" s="5">
        <v>1E-3</v>
      </c>
      <c r="M374" s="5">
        <v>1E-3</v>
      </c>
      <c r="N374" s="5">
        <v>1E-3</v>
      </c>
      <c r="O374" s="5">
        <v>1E-3</v>
      </c>
      <c r="P374" s="5">
        <v>1E-3</v>
      </c>
      <c r="Q374" s="5">
        <v>1E-3</v>
      </c>
      <c r="R374" s="5">
        <v>1E-3</v>
      </c>
      <c r="S374" s="5">
        <v>1E-3</v>
      </c>
      <c r="T374" s="5">
        <v>1E-3</v>
      </c>
      <c r="U374" s="5">
        <v>1E-3</v>
      </c>
      <c r="V374" s="5">
        <v>1E-3</v>
      </c>
      <c r="W374" s="5">
        <v>1E-3</v>
      </c>
      <c r="X374" s="5">
        <v>1E-3</v>
      </c>
      <c r="Y374" s="5">
        <v>1E-3</v>
      </c>
      <c r="Z374" s="5">
        <v>1E-3</v>
      </c>
      <c r="AA374" s="5">
        <v>1E-3</v>
      </c>
      <c r="AB374" s="5">
        <v>1E-3</v>
      </c>
      <c r="AC374" s="5">
        <v>1E-3</v>
      </c>
      <c r="AD374" s="5">
        <v>1E-3</v>
      </c>
      <c r="AE374" s="5">
        <v>1E-3</v>
      </c>
      <c r="AF374" s="5">
        <v>1E-3</v>
      </c>
      <c r="AH374" s="29" t="s">
        <v>369</v>
      </c>
      <c r="AI374" s="27" t="str">
        <f t="shared" si="111"/>
        <v/>
      </c>
      <c r="AJ374" s="36" t="str">
        <f t="shared" si="109"/>
        <v/>
      </c>
    </row>
    <row r="375" spans="1:37" x14ac:dyDescent="0.35">
      <c r="A375" s="4" t="s">
        <v>204</v>
      </c>
      <c r="B375" s="9" t="s">
        <v>205</v>
      </c>
      <c r="C375" s="9" t="s">
        <v>127</v>
      </c>
      <c r="D375" s="9" t="s">
        <v>128</v>
      </c>
      <c r="AH375" s="29"/>
      <c r="AI375" s="27">
        <f t="shared" si="111"/>
        <v>0</v>
      </c>
      <c r="AJ375" s="36">
        <f t="shared" si="109"/>
        <v>0</v>
      </c>
    </row>
    <row r="376" spans="1:37" x14ac:dyDescent="0.35">
      <c r="A376" s="4" t="s">
        <v>204</v>
      </c>
      <c r="B376" s="9" t="s">
        <v>205</v>
      </c>
      <c r="C376" s="9" t="s">
        <v>129</v>
      </c>
      <c r="D376" s="9" t="s">
        <v>130</v>
      </c>
      <c r="E376" s="5">
        <v>8.0000000000000002E-3</v>
      </c>
      <c r="F376" s="5">
        <v>8.0000000000000002E-3</v>
      </c>
      <c r="G376" s="5">
        <v>1.0999999999999999E-2</v>
      </c>
      <c r="H376" s="5">
        <v>1.0999999999999999E-2</v>
      </c>
      <c r="I376" s="5">
        <v>1.2E-2</v>
      </c>
      <c r="J376" s="5">
        <v>1.2E-2</v>
      </c>
      <c r="K376" s="5">
        <v>1.7000000000000001E-2</v>
      </c>
      <c r="L376" s="5">
        <v>2.5999999999999999E-2</v>
      </c>
      <c r="M376" s="5">
        <v>0.03</v>
      </c>
      <c r="N376" s="5">
        <v>3.3000000000000002E-2</v>
      </c>
      <c r="O376" s="5">
        <v>3.1E-2</v>
      </c>
      <c r="P376" s="5">
        <v>3.1E-2</v>
      </c>
      <c r="Q376" s="5">
        <v>3.2000000000000001E-2</v>
      </c>
      <c r="R376" s="5">
        <v>3.4000000000000002E-2</v>
      </c>
      <c r="S376" s="5">
        <v>0.03</v>
      </c>
      <c r="T376" s="5">
        <v>3.2000000000000001E-2</v>
      </c>
      <c r="U376" s="5">
        <v>3.5000000000000003E-2</v>
      </c>
      <c r="V376" s="5">
        <v>3.6999999999999998E-2</v>
      </c>
      <c r="W376" s="5">
        <v>4.2000000000000003E-2</v>
      </c>
      <c r="X376" s="5">
        <v>3.7999999999999999E-2</v>
      </c>
      <c r="Y376" s="5">
        <v>4.7E-2</v>
      </c>
      <c r="Z376" s="5">
        <v>5.8000000000000003E-2</v>
      </c>
      <c r="AA376" s="5">
        <v>6.0999999999999999E-2</v>
      </c>
      <c r="AB376" s="5">
        <v>8.1000000000000003E-2</v>
      </c>
      <c r="AC376" s="5">
        <v>8.2000000000000003E-2</v>
      </c>
      <c r="AD376" s="5">
        <v>8.8999999999999996E-2</v>
      </c>
      <c r="AE376" s="5">
        <v>8.7999999999999995E-2</v>
      </c>
      <c r="AF376" s="5">
        <v>9.1999999999999998E-2</v>
      </c>
      <c r="AG376" s="5">
        <v>0.121</v>
      </c>
      <c r="AH376" s="29"/>
      <c r="AI376" s="27">
        <f t="shared" si="111"/>
        <v>0.121</v>
      </c>
      <c r="AJ376" s="36">
        <f>AI376/3</f>
        <v>4.0333333333333332E-2</v>
      </c>
      <c r="AK376" s="21" t="s">
        <v>375</v>
      </c>
    </row>
    <row r="377" spans="1:37" x14ac:dyDescent="0.35">
      <c r="A377" s="4" t="s">
        <v>204</v>
      </c>
      <c r="B377" s="9" t="s">
        <v>205</v>
      </c>
      <c r="C377" s="9" t="s">
        <v>131</v>
      </c>
      <c r="D377" s="9" t="s">
        <v>132</v>
      </c>
      <c r="E377" s="5">
        <v>4.0000000000000001E-3</v>
      </c>
      <c r="F377" s="5">
        <v>4.0000000000000001E-3</v>
      </c>
      <c r="G377" s="5">
        <v>5.0000000000000001E-3</v>
      </c>
      <c r="H377" s="5">
        <v>5.0000000000000001E-3</v>
      </c>
      <c r="I377" s="5">
        <v>5.0000000000000001E-3</v>
      </c>
      <c r="J377" s="5">
        <v>6.0000000000000001E-3</v>
      </c>
      <c r="K377" s="5">
        <v>7.0000000000000001E-3</v>
      </c>
      <c r="L377" s="5">
        <v>8.0000000000000002E-3</v>
      </c>
      <c r="M377" s="5">
        <v>8.9999999999999993E-3</v>
      </c>
      <c r="N377" s="5">
        <v>0.01</v>
      </c>
      <c r="O377" s="5">
        <v>9.5000000000000001E-2</v>
      </c>
      <c r="P377" s="5">
        <v>5.2999999999999999E-2</v>
      </c>
      <c r="Q377" s="5">
        <v>5.5E-2</v>
      </c>
      <c r="R377" s="5">
        <v>5.8999999999999997E-2</v>
      </c>
      <c r="S377" s="5">
        <v>2.4E-2</v>
      </c>
      <c r="T377" s="5">
        <v>2.4E-2</v>
      </c>
      <c r="U377" s="5">
        <v>2.4E-2</v>
      </c>
      <c r="V377" s="5">
        <v>2.3E-2</v>
      </c>
      <c r="W377" s="5">
        <v>2.4E-2</v>
      </c>
      <c r="X377" s="5">
        <v>2.3E-2</v>
      </c>
      <c r="Y377" s="5">
        <v>2.4E-2</v>
      </c>
      <c r="Z377" s="5">
        <v>2.4E-2</v>
      </c>
      <c r="AA377" s="5">
        <v>1.9E-2</v>
      </c>
      <c r="AB377" s="5">
        <v>1.9E-2</v>
      </c>
      <c r="AC377" s="5">
        <v>1.9E-2</v>
      </c>
      <c r="AD377" s="5">
        <v>2.1000000000000001E-2</v>
      </c>
      <c r="AE377" s="5">
        <v>2.1999999999999999E-2</v>
      </c>
      <c r="AF377" s="5">
        <v>1.9E-2</v>
      </c>
      <c r="AG377" s="5">
        <v>2.4E-2</v>
      </c>
      <c r="AH377" s="35" t="s">
        <v>369</v>
      </c>
      <c r="AI377" s="24">
        <f>SUM(AI378:AI383)</f>
        <v>0</v>
      </c>
      <c r="AJ377" s="25">
        <f>SUM(AJ378:AJ383)</f>
        <v>0</v>
      </c>
    </row>
    <row r="378" spans="1:37" x14ac:dyDescent="0.35">
      <c r="A378" s="4" t="s">
        <v>204</v>
      </c>
      <c r="B378" s="9" t="s">
        <v>205</v>
      </c>
      <c r="C378" s="9" t="s">
        <v>133</v>
      </c>
      <c r="D378" s="9" t="s">
        <v>134</v>
      </c>
      <c r="AH378" s="29" t="s">
        <v>369</v>
      </c>
      <c r="AI378" s="27" t="str">
        <f t="shared" ref="AI378:AI383" si="112">IF(AH378="X","",AG378)</f>
        <v/>
      </c>
      <c r="AJ378" s="36" t="str">
        <f t="shared" si="109"/>
        <v/>
      </c>
    </row>
    <row r="379" spans="1:37" x14ac:dyDescent="0.35">
      <c r="A379" s="4" t="s">
        <v>204</v>
      </c>
      <c r="B379" s="9" t="s">
        <v>205</v>
      </c>
      <c r="C379" s="9" t="s">
        <v>135</v>
      </c>
      <c r="D379" s="9" t="s">
        <v>136</v>
      </c>
      <c r="AH379" s="29" t="s">
        <v>369</v>
      </c>
      <c r="AI379" s="27" t="str">
        <f t="shared" si="112"/>
        <v/>
      </c>
      <c r="AJ379" s="36" t="str">
        <f t="shared" si="109"/>
        <v/>
      </c>
    </row>
    <row r="380" spans="1:37" x14ac:dyDescent="0.35">
      <c r="A380" s="4" t="s">
        <v>204</v>
      </c>
      <c r="B380" s="9" t="s">
        <v>205</v>
      </c>
      <c r="C380" s="9" t="s">
        <v>137</v>
      </c>
      <c r="D380" s="9" t="s">
        <v>138</v>
      </c>
      <c r="E380" s="5">
        <v>4.0000000000000001E-3</v>
      </c>
      <c r="F380" s="5">
        <v>4.0000000000000001E-3</v>
      </c>
      <c r="G380" s="5">
        <v>5.0000000000000001E-3</v>
      </c>
      <c r="H380" s="5">
        <v>5.0000000000000001E-3</v>
      </c>
      <c r="I380" s="5">
        <v>5.0000000000000001E-3</v>
      </c>
      <c r="J380" s="5">
        <v>6.0000000000000001E-3</v>
      </c>
      <c r="K380" s="5">
        <v>7.0000000000000001E-3</v>
      </c>
      <c r="L380" s="5">
        <v>8.0000000000000002E-3</v>
      </c>
      <c r="M380" s="5">
        <v>8.9999999999999993E-3</v>
      </c>
      <c r="N380" s="5">
        <v>0.01</v>
      </c>
      <c r="O380" s="5">
        <v>9.5000000000000001E-2</v>
      </c>
      <c r="P380" s="5">
        <v>5.2999999999999999E-2</v>
      </c>
      <c r="Q380" s="5">
        <v>5.5E-2</v>
      </c>
      <c r="R380" s="5">
        <v>5.8999999999999997E-2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H380" s="29" t="s">
        <v>369</v>
      </c>
      <c r="AI380" s="27" t="str">
        <f t="shared" si="112"/>
        <v/>
      </c>
      <c r="AJ380" s="36" t="str">
        <f t="shared" si="109"/>
        <v/>
      </c>
    </row>
    <row r="381" spans="1:37" x14ac:dyDescent="0.35">
      <c r="A381" s="4" t="s">
        <v>204</v>
      </c>
      <c r="B381" s="9" t="s">
        <v>205</v>
      </c>
      <c r="C381" s="9" t="s">
        <v>139</v>
      </c>
      <c r="D381" s="9" t="s">
        <v>140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1E-3</v>
      </c>
      <c r="T381" s="5">
        <v>0</v>
      </c>
      <c r="U381" s="5">
        <v>0</v>
      </c>
      <c r="V381" s="5">
        <v>0</v>
      </c>
      <c r="W381" s="5">
        <v>1E-3</v>
      </c>
      <c r="X381" s="5">
        <v>1E-3</v>
      </c>
      <c r="Y381" s="5">
        <v>1E-3</v>
      </c>
      <c r="Z381" s="5">
        <v>4.0000000000000001E-3</v>
      </c>
      <c r="AA381" s="5">
        <v>2E-3</v>
      </c>
      <c r="AB381" s="5">
        <v>2E-3</v>
      </c>
      <c r="AC381" s="5">
        <v>4.0000000000000001E-3</v>
      </c>
      <c r="AD381" s="5">
        <v>3.0000000000000001E-3</v>
      </c>
      <c r="AE381" s="5">
        <v>3.0000000000000001E-3</v>
      </c>
      <c r="AF381" s="5">
        <v>2E-3</v>
      </c>
      <c r="AG381" s="5">
        <v>3.0000000000000001E-3</v>
      </c>
      <c r="AH381" s="29" t="s">
        <v>369</v>
      </c>
      <c r="AI381" s="27" t="str">
        <f t="shared" si="112"/>
        <v/>
      </c>
      <c r="AJ381" s="36" t="str">
        <f t="shared" si="109"/>
        <v/>
      </c>
    </row>
    <row r="382" spans="1:37" x14ac:dyDescent="0.35">
      <c r="A382" s="4" t="s">
        <v>204</v>
      </c>
      <c r="B382" s="9" t="s">
        <v>205</v>
      </c>
      <c r="C382" s="9" t="s">
        <v>141</v>
      </c>
      <c r="D382" s="9" t="s">
        <v>142</v>
      </c>
      <c r="AH382" s="29" t="s">
        <v>369</v>
      </c>
      <c r="AI382" s="27" t="str">
        <f t="shared" si="112"/>
        <v/>
      </c>
      <c r="AJ382" s="36" t="str">
        <f t="shared" si="109"/>
        <v/>
      </c>
    </row>
    <row r="383" spans="1:37" x14ac:dyDescent="0.35">
      <c r="A383" s="4" t="s">
        <v>204</v>
      </c>
      <c r="B383" s="9" t="s">
        <v>205</v>
      </c>
      <c r="C383" s="9" t="s">
        <v>143</v>
      </c>
      <c r="D383" s="9" t="s">
        <v>144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2.3E-2</v>
      </c>
      <c r="T383" s="5">
        <v>2.4E-2</v>
      </c>
      <c r="U383" s="5">
        <v>2.4E-2</v>
      </c>
      <c r="V383" s="5">
        <v>2.3E-2</v>
      </c>
      <c r="W383" s="5">
        <v>2.3E-2</v>
      </c>
      <c r="X383" s="5">
        <v>2.1999999999999999E-2</v>
      </c>
      <c r="Y383" s="5">
        <v>2.1999999999999999E-2</v>
      </c>
      <c r="Z383" s="5">
        <v>0.02</v>
      </c>
      <c r="AA383" s="5">
        <v>1.7000000000000001E-2</v>
      </c>
      <c r="AB383" s="5">
        <v>1.7000000000000001E-2</v>
      </c>
      <c r="AC383" s="5">
        <v>1.4999999999999999E-2</v>
      </c>
      <c r="AD383" s="5">
        <v>1.7999999999999999E-2</v>
      </c>
      <c r="AE383" s="5">
        <v>1.9E-2</v>
      </c>
      <c r="AF383" s="5">
        <v>1.7000000000000001E-2</v>
      </c>
      <c r="AG383" s="5">
        <v>2.1000000000000001E-2</v>
      </c>
      <c r="AH383" s="29" t="s">
        <v>369</v>
      </c>
      <c r="AI383" s="27" t="str">
        <f t="shared" si="112"/>
        <v/>
      </c>
      <c r="AJ383" s="36" t="str">
        <f t="shared" si="109"/>
        <v/>
      </c>
    </row>
    <row r="384" spans="1:37" x14ac:dyDescent="0.35">
      <c r="A384" s="4" t="s">
        <v>204</v>
      </c>
      <c r="B384" s="9" t="s">
        <v>205</v>
      </c>
      <c r="C384" s="9" t="s">
        <v>145</v>
      </c>
      <c r="D384" s="9" t="s">
        <v>146</v>
      </c>
      <c r="E384" s="5">
        <v>7.0000000000000001E-3</v>
      </c>
      <c r="F384" s="5">
        <v>8.0000000000000002E-3</v>
      </c>
      <c r="G384" s="5">
        <v>8.0000000000000002E-3</v>
      </c>
      <c r="H384" s="5">
        <v>0.01</v>
      </c>
      <c r="I384" s="5">
        <v>8.9999999999999993E-3</v>
      </c>
      <c r="J384" s="5">
        <v>1.0999999999999999E-2</v>
      </c>
      <c r="K384" s="5">
        <v>1.4999999999999999E-2</v>
      </c>
      <c r="L384" s="5">
        <v>7.1999999999999995E-2</v>
      </c>
      <c r="M384" s="5">
        <v>8.4000000000000005E-2</v>
      </c>
      <c r="N384" s="5">
        <v>3.2000000000000001E-2</v>
      </c>
      <c r="O384" s="5">
        <v>6.0999999999999999E-2</v>
      </c>
      <c r="P384" s="5">
        <v>0.26900000000000002</v>
      </c>
      <c r="Q384" s="5">
        <v>0.29599999999999999</v>
      </c>
      <c r="R384" s="5">
        <v>0.316</v>
      </c>
      <c r="S384" s="5">
        <v>0.35699999999999998</v>
      </c>
      <c r="T384" s="5">
        <v>0.35699999999999998</v>
      </c>
      <c r="U384" s="5">
        <v>0.36</v>
      </c>
      <c r="V384" s="5">
        <v>0.36399999999999999</v>
      </c>
      <c r="W384" s="5">
        <v>0.36599999999999999</v>
      </c>
      <c r="X384" s="5">
        <v>0.34</v>
      </c>
      <c r="Y384" s="5">
        <v>0.33500000000000002</v>
      </c>
      <c r="Z384" s="5">
        <v>0.32300000000000001</v>
      </c>
      <c r="AA384" s="5">
        <v>0.32900000000000001</v>
      </c>
      <c r="AB384" s="5">
        <v>0.33700000000000002</v>
      </c>
      <c r="AC384" s="5">
        <v>0.35</v>
      </c>
      <c r="AD384" s="5">
        <v>0.372</v>
      </c>
      <c r="AE384" s="5">
        <v>0.35799999999999998</v>
      </c>
      <c r="AF384" s="5">
        <v>0.373</v>
      </c>
      <c r="AG384" s="5">
        <v>0.41299999999999998</v>
      </c>
      <c r="AH384" s="35"/>
      <c r="AI384" s="24">
        <f>SUM(AI385:AI390)</f>
        <v>0.41300000000000003</v>
      </c>
      <c r="AJ384" s="25">
        <f>SUM(AJ385:AJ390)</f>
        <v>0.41300000000000003</v>
      </c>
    </row>
    <row r="385" spans="1:40" x14ac:dyDescent="0.35">
      <c r="A385" s="4" t="s">
        <v>204</v>
      </c>
      <c r="B385" s="9" t="s">
        <v>205</v>
      </c>
      <c r="C385" s="9" t="s">
        <v>147</v>
      </c>
      <c r="D385" s="9" t="s">
        <v>148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1E-3</v>
      </c>
      <c r="Q385" s="5">
        <v>1E-3</v>
      </c>
      <c r="R385" s="5">
        <v>1E-3</v>
      </c>
      <c r="S385" s="5">
        <v>1E-3</v>
      </c>
      <c r="T385" s="5">
        <v>2E-3</v>
      </c>
      <c r="U385" s="5">
        <v>4.0000000000000001E-3</v>
      </c>
      <c r="V385" s="5">
        <v>5.0000000000000001E-3</v>
      </c>
      <c r="W385" s="5">
        <v>7.0000000000000001E-3</v>
      </c>
      <c r="X385" s="5">
        <v>7.0000000000000001E-3</v>
      </c>
      <c r="Y385" s="5">
        <v>8.9999999999999993E-3</v>
      </c>
      <c r="Z385" s="5">
        <v>8.0000000000000002E-3</v>
      </c>
      <c r="AA385" s="5">
        <v>1.0999999999999999E-2</v>
      </c>
      <c r="AB385" s="5">
        <v>8.9999999999999993E-3</v>
      </c>
      <c r="AC385" s="5">
        <v>1.4E-2</v>
      </c>
      <c r="AD385" s="5">
        <v>1.4999999999999999E-2</v>
      </c>
      <c r="AE385" s="5">
        <v>1.4999999999999999E-2</v>
      </c>
      <c r="AF385" s="5">
        <v>1.7000000000000001E-2</v>
      </c>
      <c r="AG385" s="5">
        <v>2.4E-2</v>
      </c>
      <c r="AH385" s="29"/>
      <c r="AI385" s="27">
        <f t="shared" ref="AI385:AI390" si="113">IF(AH385="X","",AG385)</f>
        <v>2.4E-2</v>
      </c>
      <c r="AJ385" s="36">
        <f t="shared" si="109"/>
        <v>2.4E-2</v>
      </c>
    </row>
    <row r="386" spans="1:40" x14ac:dyDescent="0.35">
      <c r="A386" s="4" t="s">
        <v>204</v>
      </c>
      <c r="B386" s="9" t="s">
        <v>205</v>
      </c>
      <c r="C386" s="9" t="s">
        <v>149</v>
      </c>
      <c r="D386" s="9" t="s">
        <v>150</v>
      </c>
      <c r="E386" s="5">
        <v>7.0000000000000001E-3</v>
      </c>
      <c r="F386" s="5">
        <v>8.0000000000000002E-3</v>
      </c>
      <c r="G386" s="5">
        <v>8.0000000000000002E-3</v>
      </c>
      <c r="H386" s="5">
        <v>0.01</v>
      </c>
      <c r="I386" s="5">
        <v>8.9999999999999993E-3</v>
      </c>
      <c r="J386" s="5">
        <v>1.0999999999999999E-2</v>
      </c>
      <c r="K386" s="5">
        <v>1.4999999999999999E-2</v>
      </c>
      <c r="L386" s="5">
        <v>7.1999999999999995E-2</v>
      </c>
      <c r="M386" s="5">
        <v>8.4000000000000005E-2</v>
      </c>
      <c r="N386" s="5">
        <v>3.2000000000000001E-2</v>
      </c>
      <c r="O386" s="5">
        <v>6.0999999999999999E-2</v>
      </c>
      <c r="P386" s="5">
        <v>0.26800000000000002</v>
      </c>
      <c r="Q386" s="5">
        <v>0.29399999999999998</v>
      </c>
      <c r="R386" s="5">
        <v>0.315</v>
      </c>
      <c r="S386" s="5">
        <v>0.35599999999999998</v>
      </c>
      <c r="T386" s="5">
        <v>0.35399999999999998</v>
      </c>
      <c r="U386" s="5">
        <v>0.35499999999999998</v>
      </c>
      <c r="V386" s="5">
        <v>0.35799999999999998</v>
      </c>
      <c r="W386" s="5">
        <v>0.35899999999999999</v>
      </c>
      <c r="X386" s="5">
        <v>0.33300000000000002</v>
      </c>
      <c r="Y386" s="5">
        <v>0.32700000000000001</v>
      </c>
      <c r="Z386" s="5">
        <v>0.316</v>
      </c>
      <c r="AA386" s="5">
        <v>0.318</v>
      </c>
      <c r="AB386" s="5">
        <v>0.32700000000000001</v>
      </c>
      <c r="AC386" s="5">
        <v>0.33600000000000002</v>
      </c>
      <c r="AD386" s="5">
        <v>0.35699999999999998</v>
      </c>
      <c r="AE386" s="5">
        <v>0.33700000000000002</v>
      </c>
      <c r="AF386" s="5">
        <v>0.35099999999999998</v>
      </c>
      <c r="AG386" s="5">
        <v>0.378</v>
      </c>
      <c r="AH386" s="29"/>
      <c r="AI386" s="27">
        <f t="shared" si="113"/>
        <v>0.378</v>
      </c>
      <c r="AJ386" s="36">
        <f t="shared" si="109"/>
        <v>0.378</v>
      </c>
    </row>
    <row r="387" spans="1:40" x14ac:dyDescent="0.35">
      <c r="A387" s="4" t="s">
        <v>204</v>
      </c>
      <c r="B387" s="9" t="s">
        <v>205</v>
      </c>
      <c r="C387" s="9" t="s">
        <v>151</v>
      </c>
      <c r="D387" s="9" t="s">
        <v>152</v>
      </c>
      <c r="AH387" s="29"/>
      <c r="AI387" s="27">
        <f t="shared" si="113"/>
        <v>0</v>
      </c>
      <c r="AJ387" s="36">
        <f t="shared" si="109"/>
        <v>0</v>
      </c>
    </row>
    <row r="388" spans="1:40" x14ac:dyDescent="0.35">
      <c r="A388" s="4" t="s">
        <v>204</v>
      </c>
      <c r="B388" s="9" t="s">
        <v>205</v>
      </c>
      <c r="C388" s="9" t="s">
        <v>153</v>
      </c>
      <c r="D388" s="9" t="s">
        <v>154</v>
      </c>
      <c r="AH388" s="29"/>
      <c r="AI388" s="27">
        <f t="shared" si="113"/>
        <v>0</v>
      </c>
      <c r="AJ388" s="36">
        <f t="shared" si="109"/>
        <v>0</v>
      </c>
    </row>
    <row r="389" spans="1:40" x14ac:dyDescent="0.35">
      <c r="A389" s="4" t="s">
        <v>204</v>
      </c>
      <c r="B389" s="9" t="s">
        <v>205</v>
      </c>
      <c r="C389" s="9" t="s">
        <v>155</v>
      </c>
      <c r="D389" s="9" t="s">
        <v>156</v>
      </c>
      <c r="AH389" s="29"/>
      <c r="AI389" s="27">
        <f t="shared" si="113"/>
        <v>0</v>
      </c>
      <c r="AJ389" s="36">
        <f t="shared" si="109"/>
        <v>0</v>
      </c>
    </row>
    <row r="390" spans="1:40" x14ac:dyDescent="0.35">
      <c r="A390" s="4" t="s">
        <v>204</v>
      </c>
      <c r="B390" s="9" t="s">
        <v>205</v>
      </c>
      <c r="C390" s="9" t="s">
        <v>157</v>
      </c>
      <c r="D390" s="9" t="s">
        <v>158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6.0000000000000001E-3</v>
      </c>
      <c r="AF390" s="5">
        <v>5.0000000000000001E-3</v>
      </c>
      <c r="AG390" s="5">
        <v>1.0999999999999999E-2</v>
      </c>
      <c r="AH390" s="29"/>
      <c r="AI390" s="27">
        <f t="shared" si="113"/>
        <v>1.0999999999999999E-2</v>
      </c>
      <c r="AJ390" s="36">
        <f t="shared" si="109"/>
        <v>1.0999999999999999E-2</v>
      </c>
    </row>
    <row r="391" spans="1:40" x14ac:dyDescent="0.35">
      <c r="A391" s="4" t="s">
        <v>204</v>
      </c>
      <c r="B391" s="9" t="s">
        <v>205</v>
      </c>
      <c r="C391" s="9" t="s">
        <v>159</v>
      </c>
      <c r="D391" s="9" t="s">
        <v>160</v>
      </c>
      <c r="E391" s="5">
        <v>0.78100000000000003</v>
      </c>
      <c r="F391" s="5">
        <v>0.80900000000000005</v>
      </c>
      <c r="G391" s="5">
        <v>0.90500000000000003</v>
      </c>
      <c r="H391" s="5">
        <v>1.0109999999999999</v>
      </c>
      <c r="I391" s="5">
        <v>0.95399999999999996</v>
      </c>
      <c r="J391" s="5">
        <v>1.0429999999999999</v>
      </c>
      <c r="K391" s="5">
        <v>1.7909999999999999</v>
      </c>
      <c r="L391" s="5">
        <v>1.331</v>
      </c>
      <c r="M391" s="5">
        <v>1.472</v>
      </c>
      <c r="N391" s="5">
        <v>1.583</v>
      </c>
      <c r="O391" s="5">
        <v>1.74</v>
      </c>
      <c r="P391" s="5">
        <v>1.7909999999999999</v>
      </c>
      <c r="Q391" s="5">
        <v>2.194</v>
      </c>
      <c r="R391" s="5">
        <v>2.319</v>
      </c>
      <c r="S391" s="5">
        <v>2.2320000000000002</v>
      </c>
      <c r="T391" s="5">
        <v>2.0299999999999998</v>
      </c>
      <c r="U391" s="5">
        <v>2.073</v>
      </c>
      <c r="V391" s="5">
        <v>1.992</v>
      </c>
      <c r="W391" s="5">
        <v>1.9419999999999999</v>
      </c>
      <c r="X391" s="5">
        <v>1.7749999999999999</v>
      </c>
      <c r="Y391" s="5">
        <v>1.6819999999999999</v>
      </c>
      <c r="Z391" s="5">
        <v>1.5760000000000001</v>
      </c>
      <c r="AA391" s="5">
        <v>1.504</v>
      </c>
      <c r="AB391" s="5">
        <v>1.542</v>
      </c>
      <c r="AC391" s="5">
        <v>1.41</v>
      </c>
      <c r="AD391" s="5">
        <v>0.69399999999999995</v>
      </c>
      <c r="AE391" s="5">
        <v>0.65800000000000003</v>
      </c>
      <c r="AF391" s="5">
        <v>0.753</v>
      </c>
      <c r="AG391" s="5">
        <v>0.86699999999999999</v>
      </c>
      <c r="AH391" s="35" t="s">
        <v>369</v>
      </c>
      <c r="AI391" s="24">
        <f>SUM(AI392:AI399)</f>
        <v>0</v>
      </c>
      <c r="AJ391" s="25">
        <f>SUM(AJ392:AJ399)</f>
        <v>0</v>
      </c>
    </row>
    <row r="392" spans="1:40" x14ac:dyDescent="0.35">
      <c r="A392" s="4" t="s">
        <v>204</v>
      </c>
      <c r="B392" s="9" t="s">
        <v>205</v>
      </c>
      <c r="C392" s="9" t="s">
        <v>161</v>
      </c>
      <c r="D392" s="9" t="s">
        <v>162</v>
      </c>
      <c r="E392" s="5">
        <v>5.0000000000000001E-3</v>
      </c>
      <c r="F392" s="5">
        <v>5.0000000000000001E-3</v>
      </c>
      <c r="G392" s="5">
        <v>5.0000000000000001E-3</v>
      </c>
      <c r="H392" s="5">
        <v>6.0000000000000001E-3</v>
      </c>
      <c r="I392" s="5">
        <v>6.0000000000000001E-3</v>
      </c>
      <c r="J392" s="5">
        <v>5.0000000000000001E-3</v>
      </c>
      <c r="K392" s="5">
        <v>8.9999999999999993E-3</v>
      </c>
      <c r="L392" s="5">
        <v>6.0000000000000001E-3</v>
      </c>
      <c r="M392" s="5">
        <v>7.0000000000000001E-3</v>
      </c>
      <c r="N392" s="5">
        <v>7.0000000000000001E-3</v>
      </c>
      <c r="O392" s="5">
        <v>8.9999999999999993E-3</v>
      </c>
      <c r="P392" s="5">
        <v>8.9999999999999993E-3</v>
      </c>
      <c r="Q392" s="5">
        <v>1.0999999999999999E-2</v>
      </c>
      <c r="R392" s="5">
        <v>1.2E-2</v>
      </c>
      <c r="S392" s="5">
        <v>1.0999999999999999E-2</v>
      </c>
      <c r="T392" s="5">
        <v>1E-3</v>
      </c>
      <c r="U392" s="5">
        <v>1E-3</v>
      </c>
      <c r="V392" s="5">
        <v>0</v>
      </c>
      <c r="W392" s="5">
        <v>1E-3</v>
      </c>
      <c r="X392" s="5">
        <v>0</v>
      </c>
      <c r="Y392" s="5">
        <v>0</v>
      </c>
      <c r="Z392" s="5">
        <v>0</v>
      </c>
      <c r="AA392" s="5">
        <v>1E-3</v>
      </c>
      <c r="AB392" s="5">
        <v>1E-3</v>
      </c>
      <c r="AC392" s="5">
        <v>2E-3</v>
      </c>
      <c r="AD392" s="5">
        <v>3.0000000000000001E-3</v>
      </c>
      <c r="AE392" s="5">
        <v>7.0000000000000001E-3</v>
      </c>
      <c r="AF392" s="5">
        <v>6.0000000000000001E-3</v>
      </c>
      <c r="AG392" s="5">
        <v>6.0000000000000001E-3</v>
      </c>
      <c r="AH392" s="29" t="s">
        <v>369</v>
      </c>
      <c r="AI392" s="27" t="str">
        <f t="shared" ref="AI392:AI399" si="114">IF(AH392="X","",AG392)</f>
        <v/>
      </c>
      <c r="AJ392" s="36" t="str">
        <f t="shared" si="109"/>
        <v/>
      </c>
    </row>
    <row r="393" spans="1:40" x14ac:dyDescent="0.35">
      <c r="A393" s="4" t="s">
        <v>204</v>
      </c>
      <c r="B393" s="9" t="s">
        <v>205</v>
      </c>
      <c r="C393" s="9" t="s">
        <v>163</v>
      </c>
      <c r="D393" s="9" t="s">
        <v>164</v>
      </c>
      <c r="E393" s="5">
        <v>1.0999999999999999E-2</v>
      </c>
      <c r="F393" s="5">
        <v>1.0999999999999999E-2</v>
      </c>
      <c r="G393" s="5">
        <v>1.2E-2</v>
      </c>
      <c r="H393" s="5">
        <v>1.2999999999999999E-2</v>
      </c>
      <c r="I393" s="5">
        <v>1.2999999999999999E-2</v>
      </c>
      <c r="J393" s="5">
        <v>1.4E-2</v>
      </c>
      <c r="K393" s="5">
        <v>2.4E-2</v>
      </c>
      <c r="L393" s="5">
        <v>1.7000000000000001E-2</v>
      </c>
      <c r="M393" s="5">
        <v>0.02</v>
      </c>
      <c r="N393" s="5">
        <v>2.1000000000000001E-2</v>
      </c>
      <c r="O393" s="5">
        <v>2.3E-2</v>
      </c>
      <c r="P393" s="5">
        <v>2.4E-2</v>
      </c>
      <c r="Q393" s="5">
        <v>2.9000000000000001E-2</v>
      </c>
      <c r="R393" s="5">
        <v>3.1E-2</v>
      </c>
      <c r="S393" s="5">
        <v>2.9000000000000001E-2</v>
      </c>
      <c r="T393" s="5">
        <v>3.9E-2</v>
      </c>
      <c r="U393" s="5">
        <v>0.04</v>
      </c>
      <c r="V393" s="5">
        <v>5.2999999999999999E-2</v>
      </c>
      <c r="W393" s="5">
        <v>5.5E-2</v>
      </c>
      <c r="X393" s="5">
        <v>5.5E-2</v>
      </c>
      <c r="Y393" s="5">
        <v>5.1999999999999998E-2</v>
      </c>
      <c r="Z393" s="5">
        <v>1.9E-2</v>
      </c>
      <c r="AA393" s="5">
        <v>2.3E-2</v>
      </c>
      <c r="AB393" s="5">
        <v>2.5999999999999999E-2</v>
      </c>
      <c r="AC393" s="5">
        <v>1.7999999999999999E-2</v>
      </c>
      <c r="AD393" s="5">
        <v>1.4999999999999999E-2</v>
      </c>
      <c r="AE393" s="5">
        <v>1.4E-2</v>
      </c>
      <c r="AF393" s="5">
        <v>1.6E-2</v>
      </c>
      <c r="AG393" s="5">
        <v>1.4999999999999999E-2</v>
      </c>
      <c r="AH393" s="29" t="s">
        <v>369</v>
      </c>
      <c r="AI393" s="27" t="str">
        <f t="shared" si="114"/>
        <v/>
      </c>
      <c r="AJ393" s="36" t="str">
        <f t="shared" si="109"/>
        <v/>
      </c>
    </row>
    <row r="394" spans="1:40" x14ac:dyDescent="0.35">
      <c r="A394" s="4" t="s">
        <v>204</v>
      </c>
      <c r="B394" s="9" t="s">
        <v>205</v>
      </c>
      <c r="C394" s="9" t="s">
        <v>165</v>
      </c>
      <c r="D394" s="9" t="s">
        <v>166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3.1E-2</v>
      </c>
      <c r="AF394" s="5">
        <v>5.8999999999999997E-2</v>
      </c>
      <c r="AG394" s="5">
        <v>6.9000000000000006E-2</v>
      </c>
      <c r="AH394" s="29" t="s">
        <v>369</v>
      </c>
      <c r="AI394" s="27" t="str">
        <f t="shared" si="114"/>
        <v/>
      </c>
      <c r="AJ394" s="36" t="str">
        <f t="shared" si="109"/>
        <v/>
      </c>
    </row>
    <row r="395" spans="1:40" x14ac:dyDescent="0.35">
      <c r="A395" s="4" t="s">
        <v>204</v>
      </c>
      <c r="B395" s="9" t="s">
        <v>205</v>
      </c>
      <c r="C395" s="9" t="s">
        <v>167</v>
      </c>
      <c r="D395" s="9" t="s">
        <v>168</v>
      </c>
      <c r="E395" s="5">
        <v>2E-3</v>
      </c>
      <c r="F395" s="5">
        <v>2E-3</v>
      </c>
      <c r="G395" s="5">
        <v>2E-3</v>
      </c>
      <c r="H395" s="5">
        <v>2E-3</v>
      </c>
      <c r="I395" s="5">
        <v>2E-3</v>
      </c>
      <c r="J395" s="5">
        <v>2E-3</v>
      </c>
      <c r="K395" s="5">
        <v>4.0000000000000001E-3</v>
      </c>
      <c r="L395" s="5">
        <v>3.0000000000000001E-3</v>
      </c>
      <c r="M395" s="5">
        <v>3.0000000000000001E-3</v>
      </c>
      <c r="N395" s="5">
        <v>3.0000000000000001E-3</v>
      </c>
      <c r="O395" s="5">
        <v>4.0000000000000001E-3</v>
      </c>
      <c r="P395" s="5">
        <v>4.0000000000000001E-3</v>
      </c>
      <c r="Q395" s="5">
        <v>5.0000000000000001E-3</v>
      </c>
      <c r="R395" s="5">
        <v>5.0000000000000001E-3</v>
      </c>
      <c r="S395" s="5">
        <v>5.0000000000000001E-3</v>
      </c>
      <c r="T395" s="5">
        <v>4.0000000000000001E-3</v>
      </c>
      <c r="U395" s="5">
        <v>1E-3</v>
      </c>
      <c r="V395" s="5">
        <v>1E-3</v>
      </c>
      <c r="W395" s="5">
        <v>0</v>
      </c>
      <c r="X395" s="5">
        <v>0</v>
      </c>
      <c r="Y395" s="5">
        <v>0</v>
      </c>
      <c r="Z395" s="5">
        <v>0</v>
      </c>
      <c r="AA395" s="5">
        <v>2E-3</v>
      </c>
      <c r="AB395" s="5">
        <v>0</v>
      </c>
      <c r="AH395" s="29" t="s">
        <v>369</v>
      </c>
      <c r="AI395" s="27" t="str">
        <f t="shared" si="114"/>
        <v/>
      </c>
      <c r="AJ395" s="36" t="str">
        <f t="shared" si="109"/>
        <v/>
      </c>
    </row>
    <row r="396" spans="1:40" x14ac:dyDescent="0.35">
      <c r="A396" s="4" t="s">
        <v>204</v>
      </c>
      <c r="B396" s="9" t="s">
        <v>205</v>
      </c>
      <c r="C396" s="9" t="s">
        <v>169</v>
      </c>
      <c r="D396" s="9" t="s">
        <v>170</v>
      </c>
      <c r="E396" s="5">
        <v>0.74</v>
      </c>
      <c r="F396" s="5">
        <v>0.76700000000000002</v>
      </c>
      <c r="G396" s="5">
        <v>0.86099999999999999</v>
      </c>
      <c r="H396" s="5">
        <v>0.96399999999999997</v>
      </c>
      <c r="I396" s="5">
        <v>0.90700000000000003</v>
      </c>
      <c r="J396" s="5">
        <v>0.995</v>
      </c>
      <c r="K396" s="5">
        <v>1.7170000000000001</v>
      </c>
      <c r="L396" s="5">
        <v>1.272</v>
      </c>
      <c r="M396" s="5">
        <v>1.4079999999999999</v>
      </c>
      <c r="N396" s="5">
        <v>1.5169999999999999</v>
      </c>
      <c r="O396" s="5">
        <v>1.667</v>
      </c>
      <c r="P396" s="5">
        <v>1.716</v>
      </c>
      <c r="Q396" s="5">
        <v>2.105</v>
      </c>
      <c r="R396" s="5">
        <v>2.2240000000000002</v>
      </c>
      <c r="S396" s="5">
        <v>2.1429999999999998</v>
      </c>
      <c r="T396" s="5">
        <v>1.9390000000000001</v>
      </c>
      <c r="U396" s="5">
        <v>1.984</v>
      </c>
      <c r="V396" s="5">
        <v>1.889</v>
      </c>
      <c r="W396" s="5">
        <v>1.847</v>
      </c>
      <c r="X396" s="5">
        <v>1.6850000000000001</v>
      </c>
      <c r="Y396" s="5">
        <v>1.5940000000000001</v>
      </c>
      <c r="Z396" s="5">
        <v>1.518</v>
      </c>
      <c r="AA396" s="5">
        <v>1.444</v>
      </c>
      <c r="AB396" s="5">
        <v>1.486</v>
      </c>
      <c r="AC396" s="5">
        <v>1.3560000000000001</v>
      </c>
      <c r="AD396" s="5">
        <v>0.64500000000000002</v>
      </c>
      <c r="AE396" s="5">
        <v>0.57699999999999996</v>
      </c>
      <c r="AF396" s="5">
        <v>0.63600000000000001</v>
      </c>
      <c r="AG396" s="5">
        <v>0.74299999999999999</v>
      </c>
      <c r="AH396" s="29" t="s">
        <v>369</v>
      </c>
      <c r="AI396" s="27" t="str">
        <f t="shared" si="114"/>
        <v/>
      </c>
      <c r="AJ396" s="36" t="str">
        <f t="shared" si="109"/>
        <v/>
      </c>
    </row>
    <row r="397" spans="1:40" x14ac:dyDescent="0.35">
      <c r="A397" s="4" t="s">
        <v>204</v>
      </c>
      <c r="B397" s="9" t="s">
        <v>205</v>
      </c>
      <c r="C397" s="9" t="s">
        <v>171</v>
      </c>
      <c r="D397" s="9" t="s">
        <v>172</v>
      </c>
      <c r="E397" s="5">
        <v>2.3E-2</v>
      </c>
      <c r="F397" s="5">
        <v>2.4E-2</v>
      </c>
      <c r="G397" s="5">
        <v>2.5999999999999999E-2</v>
      </c>
      <c r="H397" s="5">
        <v>2.7E-2</v>
      </c>
      <c r="I397" s="5">
        <v>2.5999999999999999E-2</v>
      </c>
      <c r="J397" s="5">
        <v>2.7E-2</v>
      </c>
      <c r="K397" s="5">
        <v>3.7999999999999999E-2</v>
      </c>
      <c r="L397" s="5">
        <v>3.2000000000000001E-2</v>
      </c>
      <c r="M397" s="5">
        <v>3.3000000000000002E-2</v>
      </c>
      <c r="N397" s="5">
        <v>3.5000000000000003E-2</v>
      </c>
      <c r="O397" s="5">
        <v>3.6999999999999998E-2</v>
      </c>
      <c r="P397" s="5">
        <v>3.9E-2</v>
      </c>
      <c r="Q397" s="5">
        <v>4.4999999999999998E-2</v>
      </c>
      <c r="R397" s="5">
        <v>4.7E-2</v>
      </c>
      <c r="S397" s="5">
        <v>4.4999999999999998E-2</v>
      </c>
      <c r="T397" s="5">
        <v>4.8000000000000001E-2</v>
      </c>
      <c r="U397" s="5">
        <v>4.8000000000000001E-2</v>
      </c>
      <c r="V397" s="5">
        <v>0.05</v>
      </c>
      <c r="W397" s="5">
        <v>3.9E-2</v>
      </c>
      <c r="X397" s="5">
        <v>3.5999999999999997E-2</v>
      </c>
      <c r="Y397" s="5">
        <v>3.5999999999999997E-2</v>
      </c>
      <c r="Z397" s="5">
        <v>3.9E-2</v>
      </c>
      <c r="AA397" s="5">
        <v>3.3000000000000002E-2</v>
      </c>
      <c r="AB397" s="5">
        <v>2.9000000000000001E-2</v>
      </c>
      <c r="AC397" s="5">
        <v>3.4000000000000002E-2</v>
      </c>
      <c r="AD397" s="5">
        <v>3.1E-2</v>
      </c>
      <c r="AE397" s="5">
        <v>2.9000000000000001E-2</v>
      </c>
      <c r="AF397" s="5">
        <v>3.5999999999999997E-2</v>
      </c>
      <c r="AG397" s="5">
        <v>3.4000000000000002E-2</v>
      </c>
      <c r="AH397" s="29" t="s">
        <v>369</v>
      </c>
      <c r="AI397" s="27" t="str">
        <f t="shared" si="114"/>
        <v/>
      </c>
      <c r="AJ397" s="36" t="str">
        <f t="shared" si="109"/>
        <v/>
      </c>
    </row>
    <row r="398" spans="1:40" x14ac:dyDescent="0.35">
      <c r="A398" s="4" t="s">
        <v>204</v>
      </c>
      <c r="B398" s="9" t="s">
        <v>205</v>
      </c>
      <c r="C398" s="9" t="s">
        <v>173</v>
      </c>
      <c r="D398" s="9" t="s">
        <v>174</v>
      </c>
      <c r="AH398" s="29" t="s">
        <v>369</v>
      </c>
      <c r="AI398" s="27" t="str">
        <f t="shared" si="114"/>
        <v/>
      </c>
      <c r="AJ398" s="36" t="str">
        <f t="shared" si="109"/>
        <v/>
      </c>
    </row>
    <row r="399" spans="1:40" x14ac:dyDescent="0.35">
      <c r="A399" s="4" t="s">
        <v>204</v>
      </c>
      <c r="B399" s="9" t="s">
        <v>205</v>
      </c>
      <c r="C399" s="9" t="s">
        <v>175</v>
      </c>
      <c r="D399" s="9" t="s">
        <v>176</v>
      </c>
      <c r="AH399" s="29" t="s">
        <v>369</v>
      </c>
      <c r="AI399" s="27" t="str">
        <f t="shared" si="114"/>
        <v/>
      </c>
      <c r="AJ399" s="36" t="str">
        <f t="shared" si="109"/>
        <v/>
      </c>
    </row>
    <row r="400" spans="1:40" x14ac:dyDescent="0.35">
      <c r="A400" s="4" t="s">
        <v>204</v>
      </c>
      <c r="B400" s="9" t="s">
        <v>205</v>
      </c>
      <c r="C400" s="9" t="s">
        <v>177</v>
      </c>
      <c r="D400" s="9" t="s">
        <v>178</v>
      </c>
      <c r="E400" s="5">
        <v>1.2E-2</v>
      </c>
      <c r="F400" s="5">
        <v>1.2E-2</v>
      </c>
      <c r="G400" s="5">
        <v>1.4E-2</v>
      </c>
      <c r="H400" s="5">
        <v>1.4E-2</v>
      </c>
      <c r="I400" s="5">
        <v>1.4E-2</v>
      </c>
      <c r="J400" s="5">
        <v>1.7999999999999999E-2</v>
      </c>
      <c r="K400" s="5">
        <v>0.02</v>
      </c>
      <c r="L400" s="5">
        <v>2.4E-2</v>
      </c>
      <c r="M400" s="5">
        <v>2.5000000000000001E-2</v>
      </c>
      <c r="N400" s="5">
        <v>2.8000000000000001E-2</v>
      </c>
      <c r="O400" s="5">
        <v>2.8000000000000001E-2</v>
      </c>
      <c r="P400" s="5">
        <v>2.9000000000000001E-2</v>
      </c>
      <c r="Q400" s="5">
        <v>3.1E-2</v>
      </c>
      <c r="R400" s="5">
        <v>3.3000000000000002E-2</v>
      </c>
      <c r="S400" s="5">
        <v>3.3000000000000002E-2</v>
      </c>
      <c r="T400" s="5">
        <v>3.5999999999999997E-2</v>
      </c>
      <c r="U400" s="5">
        <v>0.04</v>
      </c>
      <c r="V400" s="5">
        <v>4.9000000000000002E-2</v>
      </c>
      <c r="W400" s="5">
        <v>5.6000000000000001E-2</v>
      </c>
      <c r="X400" s="5">
        <v>4.3999999999999997E-2</v>
      </c>
      <c r="Y400" s="5">
        <v>4.7E-2</v>
      </c>
      <c r="Z400" s="5">
        <v>4.5999999999999999E-2</v>
      </c>
      <c r="AA400" s="5">
        <v>0.06</v>
      </c>
      <c r="AB400" s="5">
        <v>5.2999999999999999E-2</v>
      </c>
      <c r="AC400" s="5">
        <v>5.7000000000000002E-2</v>
      </c>
      <c r="AD400" s="5">
        <v>6.7000000000000004E-2</v>
      </c>
      <c r="AE400" s="5">
        <v>6.8000000000000005E-2</v>
      </c>
      <c r="AF400" s="5">
        <v>6.3E-2</v>
      </c>
      <c r="AG400" s="5">
        <v>0.112</v>
      </c>
      <c r="AH400" s="35" t="s">
        <v>369</v>
      </c>
      <c r="AI400" s="24">
        <f>SUM(AI401:AI409)</f>
        <v>0</v>
      </c>
      <c r="AJ400" s="25">
        <f>SUM(AJ401:AJ409)</f>
        <v>0</v>
      </c>
      <c r="AN400" s="19">
        <f>SUM(AN401:AN409)</f>
        <v>9.9900000000000003E-2</v>
      </c>
    </row>
    <row r="401" spans="1:40" x14ac:dyDescent="0.35">
      <c r="A401" s="4" t="s">
        <v>204</v>
      </c>
      <c r="B401" s="9" t="s">
        <v>205</v>
      </c>
      <c r="C401" s="9" t="s">
        <v>179</v>
      </c>
      <c r="D401" s="9" t="s">
        <v>180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1.4E-2</v>
      </c>
      <c r="T401" s="5">
        <v>1.7999999999999999E-2</v>
      </c>
      <c r="U401" s="5">
        <v>0.02</v>
      </c>
      <c r="V401" s="5">
        <v>2.1999999999999999E-2</v>
      </c>
      <c r="W401" s="5">
        <v>2.3E-2</v>
      </c>
      <c r="X401" s="5">
        <v>2.1000000000000001E-2</v>
      </c>
      <c r="Y401" s="5">
        <v>2.3E-2</v>
      </c>
      <c r="Z401" s="5">
        <v>2.4E-2</v>
      </c>
      <c r="AA401" s="5">
        <v>2.4E-2</v>
      </c>
      <c r="AB401" s="5">
        <v>2.4E-2</v>
      </c>
      <c r="AC401" s="5">
        <v>2.5000000000000001E-2</v>
      </c>
      <c r="AD401" s="5">
        <v>2.5000000000000001E-2</v>
      </c>
      <c r="AE401" s="5">
        <v>2.7E-2</v>
      </c>
      <c r="AF401" s="5">
        <v>2.5000000000000001E-2</v>
      </c>
      <c r="AG401" s="5">
        <v>0.03</v>
      </c>
      <c r="AH401" s="29" t="s">
        <v>369</v>
      </c>
      <c r="AI401" s="27" t="s">
        <v>387</v>
      </c>
      <c r="AJ401" s="36" t="str">
        <f t="shared" si="109"/>
        <v>Fusion CI</v>
      </c>
      <c r="AN401" s="18">
        <f>IF(AI401="Fusion CI",AG401*0.9,"")</f>
        <v>2.7E-2</v>
      </c>
    </row>
    <row r="402" spans="1:40" x14ac:dyDescent="0.35">
      <c r="A402" s="4" t="s">
        <v>204</v>
      </c>
      <c r="B402" s="9" t="s">
        <v>205</v>
      </c>
      <c r="C402" s="9" t="s">
        <v>181</v>
      </c>
      <c r="D402" s="9" t="s">
        <v>182</v>
      </c>
      <c r="E402" s="5">
        <v>5.0000000000000001E-3</v>
      </c>
      <c r="F402" s="5">
        <v>5.0000000000000001E-3</v>
      </c>
      <c r="G402" s="5">
        <v>5.0000000000000001E-3</v>
      </c>
      <c r="H402" s="5">
        <v>6.0000000000000001E-3</v>
      </c>
      <c r="I402" s="5">
        <v>6.0000000000000001E-3</v>
      </c>
      <c r="J402" s="5">
        <v>7.0000000000000001E-3</v>
      </c>
      <c r="K402" s="5">
        <v>8.0000000000000002E-3</v>
      </c>
      <c r="L402" s="5">
        <v>8.9999999999999993E-3</v>
      </c>
      <c r="M402" s="5">
        <v>8.9999999999999993E-3</v>
      </c>
      <c r="N402" s="5">
        <v>0.01</v>
      </c>
      <c r="O402" s="5">
        <v>0.01</v>
      </c>
      <c r="P402" s="5">
        <v>1.0999999999999999E-2</v>
      </c>
      <c r="Q402" s="5">
        <v>1.0999999999999999E-2</v>
      </c>
      <c r="R402" s="5">
        <v>1.2E-2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2E-3</v>
      </c>
      <c r="AA402" s="5">
        <v>4.0000000000000001E-3</v>
      </c>
      <c r="AB402" s="5">
        <v>3.0000000000000001E-3</v>
      </c>
      <c r="AC402" s="5">
        <v>3.0000000000000001E-3</v>
      </c>
      <c r="AD402" s="5">
        <v>3.0000000000000001E-3</v>
      </c>
      <c r="AE402" s="5">
        <v>3.0000000000000001E-3</v>
      </c>
      <c r="AF402" s="5">
        <v>2E-3</v>
      </c>
      <c r="AG402" s="5">
        <v>3.0000000000000001E-3</v>
      </c>
      <c r="AH402" s="29" t="s">
        <v>369</v>
      </c>
      <c r="AI402" s="27" t="s">
        <v>387</v>
      </c>
      <c r="AJ402" s="36" t="str">
        <f t="shared" si="109"/>
        <v>Fusion CI</v>
      </c>
      <c r="AN402" s="18">
        <f t="shared" ref="AN402:AN409" si="115">IF(AI402="Fusion CI",AG402*0.9,"")</f>
        <v>2.7000000000000001E-3</v>
      </c>
    </row>
    <row r="403" spans="1:40" x14ac:dyDescent="0.35">
      <c r="A403" s="4" t="s">
        <v>204</v>
      </c>
      <c r="B403" s="9" t="s">
        <v>205</v>
      </c>
      <c r="C403" s="9" t="s">
        <v>183</v>
      </c>
      <c r="D403" s="9" t="s">
        <v>184</v>
      </c>
      <c r="AH403" s="29" t="s">
        <v>369</v>
      </c>
      <c r="AI403" s="27" t="str">
        <f t="shared" ref="AI403:AI408" si="116">IF(AH403="X","",AG403)</f>
        <v/>
      </c>
      <c r="AJ403" s="36" t="str">
        <f t="shared" si="109"/>
        <v/>
      </c>
      <c r="AN403" s="18" t="str">
        <f t="shared" si="115"/>
        <v/>
      </c>
    </row>
    <row r="404" spans="1:40" x14ac:dyDescent="0.35">
      <c r="A404" s="4" t="s">
        <v>204</v>
      </c>
      <c r="B404" s="9" t="s">
        <v>205</v>
      </c>
      <c r="C404" s="9" t="s">
        <v>185</v>
      </c>
      <c r="D404" s="9" t="s">
        <v>186</v>
      </c>
      <c r="E404" s="5">
        <v>2E-3</v>
      </c>
      <c r="F404" s="5">
        <v>2E-3</v>
      </c>
      <c r="G404" s="5">
        <v>2E-3</v>
      </c>
      <c r="H404" s="5">
        <v>2E-3</v>
      </c>
      <c r="I404" s="5">
        <v>2E-3</v>
      </c>
      <c r="J404" s="5">
        <v>3.0000000000000001E-3</v>
      </c>
      <c r="K404" s="5">
        <v>3.0000000000000001E-3</v>
      </c>
      <c r="L404" s="5">
        <v>4.0000000000000001E-3</v>
      </c>
      <c r="M404" s="5">
        <v>4.0000000000000001E-3</v>
      </c>
      <c r="N404" s="5">
        <v>5.0000000000000001E-3</v>
      </c>
      <c r="O404" s="5">
        <v>5.0000000000000001E-3</v>
      </c>
      <c r="P404" s="5">
        <v>5.0000000000000001E-3</v>
      </c>
      <c r="Q404" s="5">
        <v>7.0000000000000001E-3</v>
      </c>
      <c r="R404" s="5">
        <v>6.0000000000000001E-3</v>
      </c>
      <c r="S404" s="5">
        <v>1E-3</v>
      </c>
      <c r="T404" s="5">
        <v>1E-3</v>
      </c>
      <c r="U404" s="5">
        <v>1E-3</v>
      </c>
      <c r="V404" s="5">
        <v>1E-3</v>
      </c>
      <c r="W404" s="5">
        <v>1E-3</v>
      </c>
      <c r="X404" s="5">
        <v>1E-3</v>
      </c>
      <c r="Y404" s="5">
        <v>1E-3</v>
      </c>
      <c r="Z404" s="5">
        <v>4.0000000000000001E-3</v>
      </c>
      <c r="AA404" s="5">
        <v>4.0000000000000001E-3</v>
      </c>
      <c r="AB404" s="5">
        <v>3.0000000000000001E-3</v>
      </c>
      <c r="AC404" s="5">
        <v>2E-3</v>
      </c>
      <c r="AD404" s="5">
        <v>4.0000000000000001E-3</v>
      </c>
      <c r="AE404" s="5">
        <v>2E-3</v>
      </c>
      <c r="AF404" s="5">
        <v>3.0000000000000001E-3</v>
      </c>
      <c r="AG404" s="5">
        <v>2E-3</v>
      </c>
      <c r="AH404" s="29" t="s">
        <v>369</v>
      </c>
      <c r="AI404" s="27" t="s">
        <v>387</v>
      </c>
      <c r="AJ404" s="36" t="str">
        <f t="shared" si="109"/>
        <v>Fusion CI</v>
      </c>
      <c r="AN404" s="18">
        <f t="shared" si="115"/>
        <v>1.8000000000000002E-3</v>
      </c>
    </row>
    <row r="405" spans="1:40" x14ac:dyDescent="0.35">
      <c r="A405" s="4" t="s">
        <v>204</v>
      </c>
      <c r="B405" s="9" t="s">
        <v>205</v>
      </c>
      <c r="C405" s="9" t="s">
        <v>187</v>
      </c>
      <c r="D405" s="9" t="s">
        <v>188</v>
      </c>
      <c r="AH405" s="29" t="s">
        <v>369</v>
      </c>
      <c r="AI405" s="27" t="str">
        <f t="shared" si="116"/>
        <v/>
      </c>
      <c r="AJ405" s="36" t="str">
        <f t="shared" si="109"/>
        <v/>
      </c>
      <c r="AN405" s="18" t="str">
        <f t="shared" si="115"/>
        <v/>
      </c>
    </row>
    <row r="406" spans="1:40" x14ac:dyDescent="0.35">
      <c r="A406" s="4" t="s">
        <v>204</v>
      </c>
      <c r="B406" s="9" t="s">
        <v>205</v>
      </c>
      <c r="C406" s="9" t="s">
        <v>189</v>
      </c>
      <c r="D406" s="9" t="s">
        <v>190</v>
      </c>
      <c r="E406" s="5">
        <v>1E-3</v>
      </c>
      <c r="F406" s="5">
        <v>1E-3</v>
      </c>
      <c r="G406" s="5">
        <v>1E-3</v>
      </c>
      <c r="H406" s="5">
        <v>1E-3</v>
      </c>
      <c r="I406" s="5">
        <v>1E-3</v>
      </c>
      <c r="J406" s="5">
        <v>1E-3</v>
      </c>
      <c r="K406" s="5">
        <v>1E-3</v>
      </c>
      <c r="L406" s="5">
        <v>2E-3</v>
      </c>
      <c r="M406" s="5">
        <v>2E-3</v>
      </c>
      <c r="N406" s="5">
        <v>2E-3</v>
      </c>
      <c r="O406" s="5">
        <v>2E-3</v>
      </c>
      <c r="P406" s="5">
        <v>2E-3</v>
      </c>
      <c r="Q406" s="5">
        <v>1E-3</v>
      </c>
      <c r="R406" s="5">
        <v>1E-3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1E-3</v>
      </c>
      <c r="AG406" s="5">
        <v>1E-3</v>
      </c>
      <c r="AH406" s="29" t="s">
        <v>369</v>
      </c>
      <c r="AI406" s="27" t="str">
        <f t="shared" si="116"/>
        <v/>
      </c>
      <c r="AJ406" s="36" t="str">
        <f t="shared" si="109"/>
        <v/>
      </c>
      <c r="AN406" s="18" t="str">
        <f t="shared" si="115"/>
        <v/>
      </c>
    </row>
    <row r="407" spans="1:40" x14ac:dyDescent="0.35">
      <c r="A407" s="4" t="s">
        <v>204</v>
      </c>
      <c r="B407" s="9" t="s">
        <v>205</v>
      </c>
      <c r="C407" s="9" t="s">
        <v>191</v>
      </c>
      <c r="D407" s="9" t="s">
        <v>192</v>
      </c>
      <c r="E407" s="5">
        <v>4.0000000000000001E-3</v>
      </c>
      <c r="F407" s="5">
        <v>4.0000000000000001E-3</v>
      </c>
      <c r="G407" s="5">
        <v>6.0000000000000001E-3</v>
      </c>
      <c r="H407" s="5">
        <v>5.0000000000000001E-3</v>
      </c>
      <c r="I407" s="5">
        <v>5.0000000000000001E-3</v>
      </c>
      <c r="J407" s="5">
        <v>7.0000000000000001E-3</v>
      </c>
      <c r="K407" s="5">
        <v>8.9999999999999993E-3</v>
      </c>
      <c r="L407" s="5">
        <v>0.01</v>
      </c>
      <c r="M407" s="5">
        <v>1.0999999999999999E-2</v>
      </c>
      <c r="N407" s="5">
        <v>1.2E-2</v>
      </c>
      <c r="O407" s="5">
        <v>1.2E-2</v>
      </c>
      <c r="P407" s="5">
        <v>1.2E-2</v>
      </c>
      <c r="Q407" s="5">
        <v>1.2999999999999999E-2</v>
      </c>
      <c r="R407" s="5">
        <v>1.4999999999999999E-2</v>
      </c>
      <c r="S407" s="5">
        <v>0</v>
      </c>
      <c r="T407" s="5">
        <v>0</v>
      </c>
      <c r="U407" s="5">
        <v>0</v>
      </c>
      <c r="V407" s="5">
        <v>8.0000000000000002E-3</v>
      </c>
      <c r="W407" s="5">
        <v>7.0000000000000001E-3</v>
      </c>
      <c r="X407" s="5">
        <v>5.0000000000000001E-3</v>
      </c>
      <c r="Y407" s="5">
        <v>6.0000000000000001E-3</v>
      </c>
      <c r="Z407" s="5">
        <v>4.0000000000000001E-3</v>
      </c>
      <c r="AA407" s="5">
        <v>1.7000000000000001E-2</v>
      </c>
      <c r="AB407" s="5">
        <v>1.2E-2</v>
      </c>
      <c r="AC407" s="5">
        <v>1.7000000000000001E-2</v>
      </c>
      <c r="AD407" s="5">
        <v>2.4E-2</v>
      </c>
      <c r="AE407" s="5">
        <v>2.3E-2</v>
      </c>
      <c r="AF407" s="5">
        <v>2.3E-2</v>
      </c>
      <c r="AG407" s="5">
        <v>7.1999999999999995E-2</v>
      </c>
      <c r="AH407" s="29" t="s">
        <v>369</v>
      </c>
      <c r="AI407" s="27" t="s">
        <v>387</v>
      </c>
      <c r="AJ407" s="36" t="str">
        <f t="shared" si="109"/>
        <v>Fusion CI</v>
      </c>
      <c r="AN407" s="18">
        <f t="shared" si="115"/>
        <v>6.4799999999999996E-2</v>
      </c>
    </row>
    <row r="408" spans="1:40" x14ac:dyDescent="0.35">
      <c r="A408" s="4" t="s">
        <v>204</v>
      </c>
      <c r="B408" s="9" t="s">
        <v>205</v>
      </c>
      <c r="C408" s="9" t="s">
        <v>193</v>
      </c>
      <c r="D408" s="9" t="s">
        <v>194</v>
      </c>
      <c r="AH408" s="29" t="s">
        <v>369</v>
      </c>
      <c r="AI408" s="27" t="str">
        <f t="shared" si="116"/>
        <v/>
      </c>
      <c r="AJ408" s="36" t="str">
        <f t="shared" si="109"/>
        <v/>
      </c>
      <c r="AN408" s="18" t="str">
        <f t="shared" si="115"/>
        <v/>
      </c>
    </row>
    <row r="409" spans="1:40" x14ac:dyDescent="0.35">
      <c r="A409" s="4" t="s">
        <v>204</v>
      </c>
      <c r="B409" s="9" t="s">
        <v>205</v>
      </c>
      <c r="C409" s="9" t="s">
        <v>195</v>
      </c>
      <c r="D409" s="9" t="s">
        <v>196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1.9E-2</v>
      </c>
      <c r="T409" s="5">
        <v>1.7999999999999999E-2</v>
      </c>
      <c r="U409" s="5">
        <v>0.02</v>
      </c>
      <c r="V409" s="5">
        <v>1.9E-2</v>
      </c>
      <c r="W409" s="5">
        <v>2.5000000000000001E-2</v>
      </c>
      <c r="X409" s="5">
        <v>1.6E-2</v>
      </c>
      <c r="Y409" s="5">
        <v>1.7000000000000001E-2</v>
      </c>
      <c r="Z409" s="5">
        <v>1.2E-2</v>
      </c>
      <c r="AA409" s="5">
        <v>1.2E-2</v>
      </c>
      <c r="AB409" s="5">
        <v>1.0999999999999999E-2</v>
      </c>
      <c r="AC409" s="5">
        <v>0.01</v>
      </c>
      <c r="AD409" s="5">
        <v>1.0999999999999999E-2</v>
      </c>
      <c r="AE409" s="5">
        <v>1.2999999999999999E-2</v>
      </c>
      <c r="AF409" s="5">
        <v>8.9999999999999993E-3</v>
      </c>
      <c r="AG409" s="5">
        <v>4.0000000000000001E-3</v>
      </c>
      <c r="AH409" s="29" t="s">
        <v>369</v>
      </c>
      <c r="AI409" s="27" t="s">
        <v>387</v>
      </c>
      <c r="AJ409" s="36" t="str">
        <f t="shared" si="109"/>
        <v>Fusion CI</v>
      </c>
      <c r="AN409" s="18">
        <f t="shared" si="115"/>
        <v>3.6000000000000003E-3</v>
      </c>
    </row>
    <row r="410" spans="1:40" x14ac:dyDescent="0.35">
      <c r="B410" s="2" t="s">
        <v>197</v>
      </c>
      <c r="AH410" s="29"/>
    </row>
    <row r="411" spans="1:40" x14ac:dyDescent="0.35">
      <c r="A411" s="4" t="s">
        <v>206</v>
      </c>
      <c r="B411" s="9" t="s">
        <v>207</v>
      </c>
      <c r="C411" s="9" t="s">
        <v>37</v>
      </c>
      <c r="D411" s="9" t="s">
        <v>38</v>
      </c>
      <c r="E411" s="5">
        <v>6.0449999999999999</v>
      </c>
      <c r="F411" s="5">
        <v>6.3520000000000003</v>
      </c>
      <c r="G411" s="5">
        <v>5.79</v>
      </c>
      <c r="H411" s="5">
        <v>5.2210000000000001</v>
      </c>
      <c r="I411" s="5">
        <v>4.0110000000000001</v>
      </c>
      <c r="J411" s="5">
        <v>4.032</v>
      </c>
      <c r="K411" s="5">
        <v>4.95</v>
      </c>
      <c r="L411" s="5">
        <v>4.4859999999999998</v>
      </c>
      <c r="M411" s="5">
        <v>3.9710000000000001</v>
      </c>
      <c r="N411" s="5">
        <v>3.831</v>
      </c>
      <c r="O411" s="5">
        <v>3.5259999999999998</v>
      </c>
      <c r="P411" s="5">
        <v>4.26</v>
      </c>
      <c r="Q411" s="5">
        <v>5.31</v>
      </c>
      <c r="R411" s="5">
        <v>6.4219999999999997</v>
      </c>
      <c r="S411" s="5">
        <v>4.4960000000000004</v>
      </c>
      <c r="T411" s="5">
        <v>3.3679999999999999</v>
      </c>
      <c r="U411" s="5">
        <v>3.8359999999999999</v>
      </c>
      <c r="V411" s="5">
        <v>3.8239999999999998</v>
      </c>
      <c r="W411" s="5">
        <v>3.5790000000000002</v>
      </c>
      <c r="X411" s="5">
        <v>3.1179999999999999</v>
      </c>
      <c r="Y411" s="5">
        <v>2.7130000000000001</v>
      </c>
      <c r="Z411" s="5">
        <v>2.5449999999999999</v>
      </c>
      <c r="AA411" s="5">
        <v>2.1480000000000001</v>
      </c>
      <c r="AB411" s="5">
        <v>2.1379999999999999</v>
      </c>
      <c r="AC411" s="5">
        <v>2.2280000000000002</v>
      </c>
      <c r="AD411" s="5">
        <v>1.9950000000000001</v>
      </c>
      <c r="AE411" s="5">
        <v>1.9530000000000001</v>
      </c>
      <c r="AF411" s="5">
        <v>2.6629999999999998</v>
      </c>
      <c r="AG411" s="5">
        <v>7.25</v>
      </c>
      <c r="AH411" s="35"/>
      <c r="AI411" s="24"/>
      <c r="AJ411" s="25"/>
    </row>
    <row r="412" spans="1:40" x14ac:dyDescent="0.35">
      <c r="A412" s="4" t="s">
        <v>206</v>
      </c>
      <c r="B412" s="9" t="s">
        <v>207</v>
      </c>
      <c r="C412" s="9" t="s">
        <v>39</v>
      </c>
      <c r="D412" s="9" t="s">
        <v>40</v>
      </c>
      <c r="E412" s="5">
        <v>5.9</v>
      </c>
      <c r="F412" s="5">
        <v>6.2009999999999996</v>
      </c>
      <c r="G412" s="5">
        <v>5.6639999999999997</v>
      </c>
      <c r="H412" s="5">
        <v>5.0979999999999999</v>
      </c>
      <c r="I412" s="5">
        <v>3.9129999999999998</v>
      </c>
      <c r="J412" s="5">
        <v>3.9390000000000001</v>
      </c>
      <c r="K412" s="5">
        <v>4.8559999999999999</v>
      </c>
      <c r="L412" s="5">
        <v>4.3940000000000001</v>
      </c>
      <c r="M412" s="5">
        <v>3.8860000000000001</v>
      </c>
      <c r="N412" s="5">
        <v>3.718</v>
      </c>
      <c r="O412" s="5">
        <v>3.4470000000000001</v>
      </c>
      <c r="P412" s="5">
        <v>4.1609999999999996</v>
      </c>
      <c r="Q412" s="5">
        <v>5.1829999999999998</v>
      </c>
      <c r="R412" s="5">
        <v>6.2530000000000001</v>
      </c>
      <c r="S412" s="5">
        <v>4.3929999999999998</v>
      </c>
      <c r="T412" s="5">
        <v>3.2589999999999999</v>
      </c>
      <c r="U412" s="5">
        <v>3.72</v>
      </c>
      <c r="V412" s="5">
        <v>3.7</v>
      </c>
      <c r="W412" s="5">
        <v>3.4609999999999999</v>
      </c>
      <c r="X412" s="5">
        <v>2.9950000000000001</v>
      </c>
      <c r="Y412" s="5">
        <v>2.5960000000000001</v>
      </c>
      <c r="Z412" s="5">
        <v>2.4129999999999998</v>
      </c>
      <c r="AA412" s="5">
        <v>2.0059999999999998</v>
      </c>
      <c r="AB412" s="5">
        <v>1.992</v>
      </c>
      <c r="AC412" s="5">
        <v>2.069</v>
      </c>
      <c r="AD412" s="5">
        <v>1.833</v>
      </c>
      <c r="AE412" s="5">
        <v>1.7929999999999999</v>
      </c>
      <c r="AF412" s="5">
        <v>2.4830000000000001</v>
      </c>
      <c r="AG412" s="5">
        <v>7.1180000000000003</v>
      </c>
      <c r="AH412" s="35" t="s">
        <v>369</v>
      </c>
      <c r="AI412" s="24"/>
      <c r="AJ412" s="25"/>
    </row>
    <row r="413" spans="1:40" x14ac:dyDescent="0.35">
      <c r="A413" s="4" t="s">
        <v>206</v>
      </c>
      <c r="B413" s="9" t="s">
        <v>207</v>
      </c>
      <c r="C413" s="9" t="s">
        <v>41</v>
      </c>
      <c r="D413" s="9" t="s">
        <v>42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29" t="s">
        <v>369</v>
      </c>
      <c r="AI413" s="27"/>
      <c r="AJ413" s="36"/>
    </row>
    <row r="414" spans="1:40" x14ac:dyDescent="0.35">
      <c r="A414" s="4" t="s">
        <v>206</v>
      </c>
      <c r="B414" s="9" t="s">
        <v>207</v>
      </c>
      <c r="C414" s="9" t="s">
        <v>43</v>
      </c>
      <c r="D414" s="9" t="s">
        <v>44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29" t="s">
        <v>369</v>
      </c>
      <c r="AI414" s="27"/>
      <c r="AJ414" s="36"/>
    </row>
    <row r="415" spans="1:40" x14ac:dyDescent="0.35">
      <c r="A415" s="4" t="s">
        <v>206</v>
      </c>
      <c r="B415" s="9" t="s">
        <v>207</v>
      </c>
      <c r="C415" s="9" t="s">
        <v>45</v>
      </c>
      <c r="D415" s="9" t="s">
        <v>46</v>
      </c>
      <c r="E415" s="5">
        <v>0.01</v>
      </c>
      <c r="F415" s="5">
        <v>1.0999999999999999E-2</v>
      </c>
      <c r="G415" s="5">
        <v>0.01</v>
      </c>
      <c r="H415" s="5">
        <v>8.9999999999999993E-3</v>
      </c>
      <c r="I415" s="5">
        <v>7.0000000000000001E-3</v>
      </c>
      <c r="J415" s="5">
        <v>6.0000000000000001E-3</v>
      </c>
      <c r="K415" s="5">
        <v>8.0000000000000002E-3</v>
      </c>
      <c r="L415" s="5">
        <v>7.0000000000000001E-3</v>
      </c>
      <c r="M415" s="5">
        <v>6.0000000000000001E-3</v>
      </c>
      <c r="N415" s="5">
        <v>6.0000000000000001E-3</v>
      </c>
      <c r="O415" s="5">
        <v>5.0000000000000001E-3</v>
      </c>
      <c r="P415" s="5">
        <v>7.0000000000000001E-3</v>
      </c>
      <c r="Q415" s="5">
        <v>8.9999999999999993E-3</v>
      </c>
      <c r="R415" s="5">
        <v>0.01</v>
      </c>
      <c r="S415" s="5">
        <v>7.0000000000000001E-3</v>
      </c>
      <c r="T415" s="5">
        <v>5.0000000000000001E-3</v>
      </c>
      <c r="U415" s="5">
        <v>5.0000000000000001E-3</v>
      </c>
      <c r="V415" s="5">
        <v>6.0000000000000001E-3</v>
      </c>
      <c r="W415" s="5">
        <v>6.0000000000000001E-3</v>
      </c>
      <c r="X415" s="5">
        <v>8.0000000000000002E-3</v>
      </c>
      <c r="Y415" s="5">
        <v>8.0000000000000002E-3</v>
      </c>
      <c r="Z415" s="5">
        <v>8.9999999999999993E-3</v>
      </c>
      <c r="AA415" s="5">
        <v>1.2E-2</v>
      </c>
      <c r="AB415" s="5">
        <v>1.4E-2</v>
      </c>
      <c r="AC415" s="5">
        <v>1.7999999999999999E-2</v>
      </c>
      <c r="AD415" s="5">
        <v>2.5000000000000001E-2</v>
      </c>
      <c r="AE415" s="5">
        <v>2.3E-2</v>
      </c>
      <c r="AF415" s="5">
        <v>3.3000000000000002E-2</v>
      </c>
      <c r="AG415" s="5">
        <v>2.8000000000000001E-2</v>
      </c>
      <c r="AH415" s="29" t="s">
        <v>369</v>
      </c>
      <c r="AI415" s="27"/>
      <c r="AJ415" s="36"/>
    </row>
    <row r="416" spans="1:40" x14ac:dyDescent="0.35">
      <c r="A416" s="4" t="s">
        <v>206</v>
      </c>
      <c r="B416" s="9" t="s">
        <v>207</v>
      </c>
      <c r="C416" s="9" t="s">
        <v>47</v>
      </c>
      <c r="D416" s="9" t="s">
        <v>48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29" t="s">
        <v>369</v>
      </c>
      <c r="AI416" s="27"/>
      <c r="AJ416" s="36"/>
    </row>
    <row r="417" spans="1:36" x14ac:dyDescent="0.35">
      <c r="A417" s="4" t="s">
        <v>206</v>
      </c>
      <c r="B417" s="9" t="s">
        <v>207</v>
      </c>
      <c r="C417" s="9" t="s">
        <v>49</v>
      </c>
      <c r="D417" s="9" t="s">
        <v>50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29" t="s">
        <v>369</v>
      </c>
      <c r="AI417" s="27"/>
      <c r="AJ417" s="36"/>
    </row>
    <row r="418" spans="1:36" x14ac:dyDescent="0.35">
      <c r="A418" s="4" t="s">
        <v>206</v>
      </c>
      <c r="B418" s="9" t="s">
        <v>207</v>
      </c>
      <c r="C418" s="9" t="s">
        <v>51</v>
      </c>
      <c r="D418" s="9" t="s">
        <v>52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29" t="s">
        <v>369</v>
      </c>
      <c r="AI418" s="27"/>
      <c r="AJ418" s="36"/>
    </row>
    <row r="419" spans="1:36" x14ac:dyDescent="0.35">
      <c r="A419" s="4" t="s">
        <v>206</v>
      </c>
      <c r="B419" s="9" t="s">
        <v>207</v>
      </c>
      <c r="C419" s="9" t="s">
        <v>53</v>
      </c>
      <c r="D419" s="9" t="s">
        <v>54</v>
      </c>
      <c r="E419" s="5">
        <v>5.89</v>
      </c>
      <c r="F419" s="5">
        <v>6.19</v>
      </c>
      <c r="G419" s="5">
        <v>5.6539999999999999</v>
      </c>
      <c r="H419" s="5">
        <v>5.0890000000000004</v>
      </c>
      <c r="I419" s="5">
        <v>3.907</v>
      </c>
      <c r="J419" s="5">
        <v>3.9329999999999998</v>
      </c>
      <c r="K419" s="5">
        <v>4.8479999999999999</v>
      </c>
      <c r="L419" s="5">
        <v>4.3869999999999996</v>
      </c>
      <c r="M419" s="5">
        <v>3.88</v>
      </c>
      <c r="N419" s="5">
        <v>3.7120000000000002</v>
      </c>
      <c r="O419" s="5">
        <v>3.4420000000000002</v>
      </c>
      <c r="P419" s="5">
        <v>4.1539999999999999</v>
      </c>
      <c r="Q419" s="5">
        <v>5.1740000000000004</v>
      </c>
      <c r="R419" s="5">
        <v>6.242</v>
      </c>
      <c r="S419" s="5">
        <v>4.3860000000000001</v>
      </c>
      <c r="T419" s="5">
        <v>3.2549999999999999</v>
      </c>
      <c r="U419" s="5">
        <v>3.7149999999999999</v>
      </c>
      <c r="V419" s="5">
        <v>3.6949999999999998</v>
      </c>
      <c r="W419" s="5">
        <v>3.4550000000000001</v>
      </c>
      <c r="X419" s="5">
        <v>2.9870000000000001</v>
      </c>
      <c r="Y419" s="5">
        <v>2.5880000000000001</v>
      </c>
      <c r="Z419" s="5">
        <v>2.4039999999999999</v>
      </c>
      <c r="AA419" s="5">
        <v>1.9950000000000001</v>
      </c>
      <c r="AB419" s="5">
        <v>1.9790000000000001</v>
      </c>
      <c r="AC419" s="5">
        <v>2.0510000000000002</v>
      </c>
      <c r="AD419" s="5">
        <v>1.8080000000000001</v>
      </c>
      <c r="AE419" s="5">
        <v>1.77</v>
      </c>
      <c r="AF419" s="5">
        <v>2.4500000000000002</v>
      </c>
      <c r="AG419" s="5">
        <v>7.09</v>
      </c>
      <c r="AH419" s="29" t="s">
        <v>369</v>
      </c>
      <c r="AI419" s="27"/>
      <c r="AJ419" s="36"/>
    </row>
    <row r="420" spans="1:36" x14ac:dyDescent="0.35">
      <c r="A420" s="4" t="s">
        <v>206</v>
      </c>
      <c r="B420" s="9" t="s">
        <v>207</v>
      </c>
      <c r="C420" s="9" t="s">
        <v>55</v>
      </c>
      <c r="D420" s="9" t="s">
        <v>56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29"/>
      <c r="AI420" s="27"/>
      <c r="AJ420" s="36"/>
    </row>
    <row r="421" spans="1:36" x14ac:dyDescent="0.35">
      <c r="A421" s="4" t="s">
        <v>206</v>
      </c>
      <c r="B421" s="9" t="s">
        <v>207</v>
      </c>
      <c r="C421" s="9" t="s">
        <v>57</v>
      </c>
      <c r="D421" s="9" t="s">
        <v>58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35" t="s">
        <v>369</v>
      </c>
      <c r="AI421" s="24"/>
      <c r="AJ421" s="25"/>
    </row>
    <row r="422" spans="1:36" x14ac:dyDescent="0.35">
      <c r="A422" s="4" t="s">
        <v>206</v>
      </c>
      <c r="B422" s="9" t="s">
        <v>207</v>
      </c>
      <c r="C422" s="9" t="s">
        <v>59</v>
      </c>
      <c r="D422" s="9" t="s">
        <v>60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29" t="s">
        <v>369</v>
      </c>
      <c r="AI422" s="27"/>
      <c r="AJ422" s="36"/>
    </row>
    <row r="423" spans="1:36" x14ac:dyDescent="0.35">
      <c r="A423" s="4" t="s">
        <v>206</v>
      </c>
      <c r="B423" s="9" t="s">
        <v>207</v>
      </c>
      <c r="C423" s="9" t="s">
        <v>61</v>
      </c>
      <c r="D423" s="9" t="s">
        <v>62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29" t="s">
        <v>369</v>
      </c>
      <c r="AI423" s="27"/>
      <c r="AJ423" s="36"/>
    </row>
    <row r="424" spans="1:36" x14ac:dyDescent="0.35">
      <c r="A424" s="4" t="s">
        <v>206</v>
      </c>
      <c r="B424" s="9" t="s">
        <v>207</v>
      </c>
      <c r="C424" s="9" t="s">
        <v>63</v>
      </c>
      <c r="D424" s="9" t="s">
        <v>64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29" t="s">
        <v>369</v>
      </c>
      <c r="AI424" s="27"/>
      <c r="AJ424" s="36"/>
    </row>
    <row r="425" spans="1:36" x14ac:dyDescent="0.35">
      <c r="A425" s="4" t="s">
        <v>206</v>
      </c>
      <c r="B425" s="9" t="s">
        <v>207</v>
      </c>
      <c r="C425" s="9" t="s">
        <v>65</v>
      </c>
      <c r="D425" s="9" t="s">
        <v>66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29" t="s">
        <v>369</v>
      </c>
      <c r="AI425" s="27"/>
      <c r="AJ425" s="36"/>
    </row>
    <row r="426" spans="1:36" x14ac:dyDescent="0.35">
      <c r="A426" s="4" t="s">
        <v>206</v>
      </c>
      <c r="B426" s="9" t="s">
        <v>207</v>
      </c>
      <c r="C426" s="9" t="s">
        <v>67</v>
      </c>
      <c r="D426" s="9" t="s">
        <v>68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29" t="s">
        <v>369</v>
      </c>
      <c r="AI426" s="27"/>
      <c r="AJ426" s="36"/>
    </row>
    <row r="427" spans="1:36" x14ac:dyDescent="0.35">
      <c r="A427" s="4" t="s">
        <v>206</v>
      </c>
      <c r="B427" s="9" t="s">
        <v>207</v>
      </c>
      <c r="C427" s="9" t="s">
        <v>69</v>
      </c>
      <c r="D427" s="9" t="s">
        <v>70</v>
      </c>
      <c r="E427" s="5">
        <v>1E-3</v>
      </c>
      <c r="F427" s="5">
        <v>1E-3</v>
      </c>
      <c r="G427" s="5">
        <v>1E-3</v>
      </c>
      <c r="H427" s="5">
        <v>1E-3</v>
      </c>
      <c r="I427" s="5">
        <v>0</v>
      </c>
      <c r="J427" s="5">
        <v>0</v>
      </c>
      <c r="K427" s="5">
        <v>3.0000000000000001E-3</v>
      </c>
      <c r="L427" s="5">
        <v>1E-3</v>
      </c>
      <c r="M427" s="5">
        <v>1E-3</v>
      </c>
      <c r="N427" s="5">
        <v>1E-3</v>
      </c>
      <c r="O427" s="5">
        <v>1E-3</v>
      </c>
      <c r="P427" s="5">
        <v>1E-3</v>
      </c>
      <c r="Q427" s="5">
        <v>1E-3</v>
      </c>
      <c r="R427" s="5">
        <v>2E-3</v>
      </c>
      <c r="S427" s="5">
        <v>1E-3</v>
      </c>
      <c r="T427" s="5">
        <v>1E-3</v>
      </c>
      <c r="U427" s="5">
        <v>1E-3</v>
      </c>
      <c r="V427" s="5">
        <v>2E-3</v>
      </c>
      <c r="W427" s="5">
        <v>2E-3</v>
      </c>
      <c r="X427" s="5">
        <v>2E-3</v>
      </c>
      <c r="Y427" s="5">
        <v>2E-3</v>
      </c>
      <c r="Z427" s="5">
        <v>2E-3</v>
      </c>
      <c r="AA427" s="5">
        <v>2E-3</v>
      </c>
      <c r="AB427" s="5">
        <v>2E-3</v>
      </c>
      <c r="AC427" s="5">
        <v>2E-3</v>
      </c>
      <c r="AD427" s="5">
        <v>4.0000000000000001E-3</v>
      </c>
      <c r="AE427" s="5">
        <v>4.0000000000000001E-3</v>
      </c>
      <c r="AF427" s="5">
        <v>3.0000000000000001E-3</v>
      </c>
      <c r="AG427" s="5">
        <v>1E-3</v>
      </c>
      <c r="AH427" s="35" t="s">
        <v>369</v>
      </c>
      <c r="AI427" s="24"/>
      <c r="AJ427" s="25"/>
    </row>
    <row r="428" spans="1:36" x14ac:dyDescent="0.35">
      <c r="A428" s="4" t="s">
        <v>206</v>
      </c>
      <c r="B428" s="9" t="s">
        <v>207</v>
      </c>
      <c r="C428" s="9" t="s">
        <v>71</v>
      </c>
      <c r="D428" s="9" t="s">
        <v>72</v>
      </c>
      <c r="E428" s="5">
        <v>1E-3</v>
      </c>
      <c r="F428" s="5">
        <v>1E-3</v>
      </c>
      <c r="G428" s="5">
        <v>1E-3</v>
      </c>
      <c r="H428" s="5">
        <v>1E-3</v>
      </c>
      <c r="I428" s="5">
        <v>0</v>
      </c>
      <c r="J428" s="5">
        <v>0</v>
      </c>
      <c r="K428" s="5">
        <v>3.0000000000000001E-3</v>
      </c>
      <c r="L428" s="5">
        <v>1E-3</v>
      </c>
      <c r="M428" s="5">
        <v>1E-3</v>
      </c>
      <c r="N428" s="5">
        <v>1E-3</v>
      </c>
      <c r="O428" s="5">
        <v>1E-3</v>
      </c>
      <c r="P428" s="5">
        <v>1E-3</v>
      </c>
      <c r="Q428" s="5">
        <v>1E-3</v>
      </c>
      <c r="R428" s="5">
        <v>2E-3</v>
      </c>
      <c r="S428" s="5">
        <v>1E-3</v>
      </c>
      <c r="T428" s="5">
        <v>1E-3</v>
      </c>
      <c r="U428" s="5">
        <v>1E-3</v>
      </c>
      <c r="V428" s="5">
        <v>1E-3</v>
      </c>
      <c r="W428" s="5">
        <v>1E-3</v>
      </c>
      <c r="X428" s="5">
        <v>1E-3</v>
      </c>
      <c r="Y428" s="5">
        <v>1E-3</v>
      </c>
      <c r="Z428" s="5">
        <v>1E-3</v>
      </c>
      <c r="AA428" s="5">
        <v>1E-3</v>
      </c>
      <c r="AB428" s="5">
        <v>0</v>
      </c>
      <c r="AC428" s="5">
        <v>0</v>
      </c>
      <c r="AD428" s="5">
        <v>1E-3</v>
      </c>
      <c r="AE428" s="5">
        <v>0</v>
      </c>
      <c r="AF428" s="5">
        <v>0</v>
      </c>
      <c r="AG428" s="5">
        <v>0</v>
      </c>
      <c r="AH428" s="29" t="s">
        <v>369</v>
      </c>
      <c r="AI428" s="27"/>
      <c r="AJ428" s="36"/>
    </row>
    <row r="429" spans="1:36" x14ac:dyDescent="0.35">
      <c r="A429" s="4" t="s">
        <v>206</v>
      </c>
      <c r="B429" s="9" t="s">
        <v>207</v>
      </c>
      <c r="C429" s="9" t="s">
        <v>73</v>
      </c>
      <c r="D429" s="9" t="s">
        <v>74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1E-3</v>
      </c>
      <c r="W429" s="5">
        <v>1E-3</v>
      </c>
      <c r="X429" s="5">
        <v>1E-3</v>
      </c>
      <c r="Y429" s="5">
        <v>1E-3</v>
      </c>
      <c r="Z429" s="5">
        <v>1E-3</v>
      </c>
      <c r="AA429" s="5">
        <v>1E-3</v>
      </c>
      <c r="AB429" s="5">
        <v>2E-3</v>
      </c>
      <c r="AC429" s="5">
        <v>2E-3</v>
      </c>
      <c r="AD429" s="5">
        <v>3.0000000000000001E-3</v>
      </c>
      <c r="AE429" s="5">
        <v>4.0000000000000001E-3</v>
      </c>
      <c r="AF429" s="5">
        <v>3.0000000000000001E-3</v>
      </c>
      <c r="AG429" s="5">
        <v>1E-3</v>
      </c>
      <c r="AH429" s="29" t="s">
        <v>369</v>
      </c>
      <c r="AI429" s="27"/>
      <c r="AJ429" s="36"/>
    </row>
    <row r="430" spans="1:36" x14ac:dyDescent="0.35">
      <c r="A430" s="4" t="s">
        <v>206</v>
      </c>
      <c r="B430" s="9" t="s">
        <v>207</v>
      </c>
      <c r="C430" s="9" t="s">
        <v>75</v>
      </c>
      <c r="D430" s="9" t="s">
        <v>76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29" t="s">
        <v>369</v>
      </c>
      <c r="AI430" s="27"/>
      <c r="AJ430" s="36"/>
    </row>
    <row r="431" spans="1:36" x14ac:dyDescent="0.35">
      <c r="A431" s="4" t="s">
        <v>206</v>
      </c>
      <c r="B431" s="9" t="s">
        <v>207</v>
      </c>
      <c r="C431" s="9" t="s">
        <v>77</v>
      </c>
      <c r="D431" s="9" t="s">
        <v>78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29" t="s">
        <v>369</v>
      </c>
      <c r="AI431" s="27"/>
      <c r="AJ431" s="36"/>
    </row>
    <row r="432" spans="1:36" x14ac:dyDescent="0.35">
      <c r="A432" s="4" t="s">
        <v>206</v>
      </c>
      <c r="B432" s="9" t="s">
        <v>207</v>
      </c>
      <c r="C432" s="9" t="s">
        <v>79</v>
      </c>
      <c r="D432" s="9" t="s">
        <v>80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29" t="s">
        <v>369</v>
      </c>
      <c r="AI432" s="27"/>
      <c r="AJ432" s="36"/>
    </row>
    <row r="433" spans="1:36" x14ac:dyDescent="0.35">
      <c r="A433" s="4" t="s">
        <v>206</v>
      </c>
      <c r="B433" s="9" t="s">
        <v>207</v>
      </c>
      <c r="C433" s="9" t="s">
        <v>81</v>
      </c>
      <c r="D433" s="9" t="s">
        <v>82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29" t="s">
        <v>369</v>
      </c>
      <c r="AI433" s="27"/>
      <c r="AJ433" s="36"/>
    </row>
    <row r="434" spans="1:36" x14ac:dyDescent="0.35">
      <c r="A434" s="4" t="s">
        <v>206</v>
      </c>
      <c r="B434" s="9" t="s">
        <v>207</v>
      </c>
      <c r="C434" s="9" t="s">
        <v>83</v>
      </c>
      <c r="D434" s="9" t="s">
        <v>84</v>
      </c>
      <c r="E434" s="5">
        <v>9.6000000000000002E-2</v>
      </c>
      <c r="F434" s="5">
        <v>9.7000000000000003E-2</v>
      </c>
      <c r="G434" s="5">
        <v>8.4000000000000005E-2</v>
      </c>
      <c r="H434" s="5">
        <v>0.08</v>
      </c>
      <c r="I434" s="5">
        <v>6.6000000000000003E-2</v>
      </c>
      <c r="J434" s="5">
        <v>5.8000000000000003E-2</v>
      </c>
      <c r="K434" s="5">
        <v>5.1999999999999998E-2</v>
      </c>
      <c r="L434" s="5">
        <v>0.05</v>
      </c>
      <c r="M434" s="5">
        <v>4.5999999999999999E-2</v>
      </c>
      <c r="N434" s="5">
        <v>6.4000000000000001E-2</v>
      </c>
      <c r="O434" s="5">
        <v>4.2000000000000003E-2</v>
      </c>
      <c r="P434" s="5">
        <v>5.5E-2</v>
      </c>
      <c r="Q434" s="5">
        <v>7.0999999999999994E-2</v>
      </c>
      <c r="R434" s="5">
        <v>8.8999999999999996E-2</v>
      </c>
      <c r="S434" s="5">
        <v>5.8000000000000003E-2</v>
      </c>
      <c r="T434" s="5">
        <v>6.3E-2</v>
      </c>
      <c r="U434" s="5">
        <v>7.0000000000000007E-2</v>
      </c>
      <c r="V434" s="5">
        <v>6.8000000000000005E-2</v>
      </c>
      <c r="W434" s="5">
        <v>7.0999999999999994E-2</v>
      </c>
      <c r="X434" s="5">
        <v>7.4999999999999997E-2</v>
      </c>
      <c r="Y434" s="5">
        <v>7.0999999999999994E-2</v>
      </c>
      <c r="Z434" s="5">
        <v>8.2000000000000003E-2</v>
      </c>
      <c r="AA434" s="5">
        <v>8.6999999999999994E-2</v>
      </c>
      <c r="AB434" s="5">
        <v>0.09</v>
      </c>
      <c r="AC434" s="5">
        <v>9.6000000000000002E-2</v>
      </c>
      <c r="AD434" s="5">
        <v>0.10199999999999999</v>
      </c>
      <c r="AE434" s="5">
        <v>0.10100000000000001</v>
      </c>
      <c r="AF434" s="5">
        <v>0.115</v>
      </c>
      <c r="AG434" s="5">
        <v>8.2000000000000003E-2</v>
      </c>
      <c r="AH434" s="35"/>
      <c r="AI434" s="24"/>
      <c r="AJ434" s="25"/>
    </row>
    <row r="435" spans="1:36" x14ac:dyDescent="0.35">
      <c r="A435" s="4" t="s">
        <v>206</v>
      </c>
      <c r="B435" s="9" t="s">
        <v>207</v>
      </c>
      <c r="C435" s="9" t="s">
        <v>85</v>
      </c>
      <c r="D435" s="9" t="s">
        <v>86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1E-3</v>
      </c>
      <c r="AE435" s="5">
        <v>0</v>
      </c>
      <c r="AF435" s="5">
        <v>1E-3</v>
      </c>
      <c r="AG435" s="5">
        <v>0</v>
      </c>
      <c r="AH435" s="29"/>
      <c r="AI435" s="27"/>
      <c r="AJ435" s="36"/>
    </row>
    <row r="436" spans="1:36" x14ac:dyDescent="0.35">
      <c r="A436" s="4" t="s">
        <v>206</v>
      </c>
      <c r="B436" s="9" t="s">
        <v>207</v>
      </c>
      <c r="C436" s="9" t="s">
        <v>87</v>
      </c>
      <c r="D436" s="9" t="s">
        <v>88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1E-3</v>
      </c>
      <c r="V436" s="5">
        <v>0</v>
      </c>
      <c r="W436" s="5">
        <v>1E-3</v>
      </c>
      <c r="X436" s="5">
        <v>0</v>
      </c>
      <c r="Y436" s="5">
        <v>0</v>
      </c>
      <c r="Z436" s="5">
        <v>0</v>
      </c>
      <c r="AA436" s="5">
        <v>0</v>
      </c>
      <c r="AB436" s="5">
        <v>1E-3</v>
      </c>
      <c r="AC436" s="5">
        <v>1E-3</v>
      </c>
      <c r="AD436" s="5">
        <v>1E-3</v>
      </c>
      <c r="AE436" s="5">
        <v>2E-3</v>
      </c>
      <c r="AF436" s="5">
        <v>2E-3</v>
      </c>
      <c r="AG436" s="5">
        <v>3.0000000000000001E-3</v>
      </c>
      <c r="AH436" s="29"/>
      <c r="AI436" s="27"/>
      <c r="AJ436" s="36"/>
    </row>
    <row r="437" spans="1:36" x14ac:dyDescent="0.35">
      <c r="A437" s="4" t="s">
        <v>206</v>
      </c>
      <c r="B437" s="9" t="s">
        <v>207</v>
      </c>
      <c r="C437" s="9" t="s">
        <v>89</v>
      </c>
      <c r="D437" s="9" t="s">
        <v>90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1E-3</v>
      </c>
      <c r="X437" s="5">
        <v>0</v>
      </c>
      <c r="Y437" s="5">
        <v>1E-3</v>
      </c>
      <c r="Z437" s="5">
        <v>1E-3</v>
      </c>
      <c r="AA437" s="5">
        <v>1E-3</v>
      </c>
      <c r="AB437" s="5">
        <v>1E-3</v>
      </c>
      <c r="AC437" s="5">
        <v>1E-3</v>
      </c>
      <c r="AD437" s="5">
        <v>1E-3</v>
      </c>
      <c r="AE437" s="5">
        <v>1E-3</v>
      </c>
      <c r="AF437" s="5">
        <v>1E-3</v>
      </c>
      <c r="AG437" s="5">
        <v>1E-3</v>
      </c>
      <c r="AH437" s="29"/>
      <c r="AI437" s="27"/>
      <c r="AJ437" s="36"/>
    </row>
    <row r="438" spans="1:36" x14ac:dyDescent="0.35">
      <c r="A438" s="4" t="s">
        <v>206</v>
      </c>
      <c r="B438" s="9" t="s">
        <v>207</v>
      </c>
      <c r="C438" s="9" t="s">
        <v>91</v>
      </c>
      <c r="D438" s="9" t="s">
        <v>92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29"/>
      <c r="AI438" s="27"/>
      <c r="AJ438" s="36"/>
    </row>
    <row r="439" spans="1:36" x14ac:dyDescent="0.35">
      <c r="A439" s="4" t="s">
        <v>206</v>
      </c>
      <c r="B439" s="9" t="s">
        <v>207</v>
      </c>
      <c r="C439" s="9" t="s">
        <v>93</v>
      </c>
      <c r="D439" s="9" t="s">
        <v>94</v>
      </c>
      <c r="E439" s="5">
        <v>8.8999999999999996E-2</v>
      </c>
      <c r="F439" s="5">
        <v>8.8999999999999996E-2</v>
      </c>
      <c r="G439" s="5">
        <v>7.6999999999999999E-2</v>
      </c>
      <c r="H439" s="5">
        <v>7.2999999999999995E-2</v>
      </c>
      <c r="I439" s="5">
        <v>0.06</v>
      </c>
      <c r="J439" s="5">
        <v>5.1999999999999998E-2</v>
      </c>
      <c r="K439" s="5">
        <v>4.7E-2</v>
      </c>
      <c r="L439" s="5">
        <v>4.3999999999999997E-2</v>
      </c>
      <c r="M439" s="5">
        <v>4.2999999999999997E-2</v>
      </c>
      <c r="N439" s="5">
        <v>5.8999999999999997E-2</v>
      </c>
      <c r="O439" s="5">
        <v>3.9E-2</v>
      </c>
      <c r="P439" s="5">
        <v>0.05</v>
      </c>
      <c r="Q439" s="5">
        <v>6.5000000000000002E-2</v>
      </c>
      <c r="R439" s="5">
        <v>8.1000000000000003E-2</v>
      </c>
      <c r="S439" s="5">
        <v>5.2999999999999999E-2</v>
      </c>
      <c r="T439" s="5">
        <v>5.8000000000000003E-2</v>
      </c>
      <c r="U439" s="5">
        <v>6.5000000000000002E-2</v>
      </c>
      <c r="V439" s="5">
        <v>6.3E-2</v>
      </c>
      <c r="W439" s="5">
        <v>6.6000000000000003E-2</v>
      </c>
      <c r="X439" s="5">
        <v>7.0999999999999994E-2</v>
      </c>
      <c r="Y439" s="5">
        <v>6.6000000000000003E-2</v>
      </c>
      <c r="Z439" s="5">
        <v>7.6999999999999999E-2</v>
      </c>
      <c r="AA439" s="5">
        <v>8.2000000000000003E-2</v>
      </c>
      <c r="AB439" s="5">
        <v>8.4000000000000005E-2</v>
      </c>
      <c r="AC439" s="5">
        <v>8.8999999999999996E-2</v>
      </c>
      <c r="AD439" s="5">
        <v>9.2999999999999999E-2</v>
      </c>
      <c r="AE439" s="5">
        <v>9.0999999999999998E-2</v>
      </c>
      <c r="AF439" s="5">
        <v>0.10199999999999999</v>
      </c>
      <c r="AG439" s="5">
        <v>6.8000000000000005E-2</v>
      </c>
      <c r="AH439" s="29" t="s">
        <v>369</v>
      </c>
      <c r="AI439" s="27"/>
      <c r="AJ439" s="36"/>
    </row>
    <row r="440" spans="1:36" x14ac:dyDescent="0.35">
      <c r="A440" s="4" t="s">
        <v>206</v>
      </c>
      <c r="B440" s="9" t="s">
        <v>207</v>
      </c>
      <c r="C440" s="9" t="s">
        <v>95</v>
      </c>
      <c r="D440" s="9" t="s">
        <v>96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1E-3</v>
      </c>
      <c r="AE440" s="5">
        <v>2E-3</v>
      </c>
      <c r="AF440" s="5">
        <v>2E-3</v>
      </c>
      <c r="AG440" s="5">
        <v>3.0000000000000001E-3</v>
      </c>
      <c r="AH440" s="29"/>
      <c r="AI440" s="27"/>
      <c r="AJ440" s="36"/>
    </row>
    <row r="441" spans="1:36" x14ac:dyDescent="0.35">
      <c r="A441" s="4" t="s">
        <v>206</v>
      </c>
      <c r="B441" s="9" t="s">
        <v>207</v>
      </c>
      <c r="C441" s="9" t="s">
        <v>97</v>
      </c>
      <c r="D441" s="9" t="s">
        <v>98</v>
      </c>
      <c r="E441" s="5">
        <v>5.0000000000000001E-3</v>
      </c>
      <c r="F441" s="5">
        <v>5.0000000000000001E-3</v>
      </c>
      <c r="G441" s="5">
        <v>4.0000000000000001E-3</v>
      </c>
      <c r="H441" s="5">
        <v>4.0000000000000001E-3</v>
      </c>
      <c r="I441" s="5">
        <v>4.0000000000000001E-3</v>
      </c>
      <c r="J441" s="5">
        <v>4.0000000000000001E-3</v>
      </c>
      <c r="K441" s="5">
        <v>3.0000000000000001E-3</v>
      </c>
      <c r="L441" s="5">
        <v>3.0000000000000001E-3</v>
      </c>
      <c r="M441" s="5">
        <v>3.0000000000000001E-3</v>
      </c>
      <c r="N441" s="5">
        <v>3.0000000000000001E-3</v>
      </c>
      <c r="O441" s="5">
        <v>2E-3</v>
      </c>
      <c r="P441" s="5">
        <v>3.0000000000000001E-3</v>
      </c>
      <c r="Q441" s="5">
        <v>4.0000000000000001E-3</v>
      </c>
      <c r="R441" s="5">
        <v>5.0000000000000001E-3</v>
      </c>
      <c r="S441" s="5">
        <v>3.0000000000000001E-3</v>
      </c>
      <c r="T441" s="5">
        <v>4.0000000000000001E-3</v>
      </c>
      <c r="U441" s="5">
        <v>4.0000000000000001E-3</v>
      </c>
      <c r="V441" s="5">
        <v>4.0000000000000001E-3</v>
      </c>
      <c r="W441" s="5">
        <v>4.0000000000000001E-3</v>
      </c>
      <c r="X441" s="5">
        <v>4.0000000000000001E-3</v>
      </c>
      <c r="Y441" s="5">
        <v>3.0000000000000001E-3</v>
      </c>
      <c r="Z441" s="5">
        <v>4.0000000000000001E-3</v>
      </c>
      <c r="AA441" s="5">
        <v>4.0000000000000001E-3</v>
      </c>
      <c r="AB441" s="5">
        <v>4.0000000000000001E-3</v>
      </c>
      <c r="AC441" s="5">
        <v>5.0000000000000001E-3</v>
      </c>
      <c r="AD441" s="5">
        <v>5.0000000000000001E-3</v>
      </c>
      <c r="AE441" s="5">
        <v>4.0000000000000001E-3</v>
      </c>
      <c r="AF441" s="5">
        <v>6.0000000000000001E-3</v>
      </c>
      <c r="AG441" s="5">
        <v>6.0000000000000001E-3</v>
      </c>
      <c r="AH441" s="29"/>
      <c r="AI441" s="27"/>
      <c r="AJ441" s="36"/>
    </row>
    <row r="442" spans="1:36" x14ac:dyDescent="0.35">
      <c r="A442" s="4" t="s">
        <v>206</v>
      </c>
      <c r="B442" s="9" t="s">
        <v>207</v>
      </c>
      <c r="C442" s="9" t="s">
        <v>99</v>
      </c>
      <c r="D442" s="9" t="s">
        <v>100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29"/>
      <c r="AI442" s="27"/>
      <c r="AJ442" s="36"/>
    </row>
    <row r="443" spans="1:36" x14ac:dyDescent="0.35">
      <c r="A443" s="4" t="s">
        <v>206</v>
      </c>
      <c r="B443" s="9" t="s">
        <v>207</v>
      </c>
      <c r="C443" s="9" t="s">
        <v>101</v>
      </c>
      <c r="D443" s="9" t="s">
        <v>102</v>
      </c>
      <c r="E443" s="5">
        <v>3.0000000000000001E-3</v>
      </c>
      <c r="F443" s="5">
        <v>3.0000000000000001E-3</v>
      </c>
      <c r="G443" s="5">
        <v>3.0000000000000001E-3</v>
      </c>
      <c r="H443" s="5">
        <v>3.0000000000000001E-3</v>
      </c>
      <c r="I443" s="5">
        <v>2E-3</v>
      </c>
      <c r="J443" s="5">
        <v>2E-3</v>
      </c>
      <c r="K443" s="5">
        <v>2E-3</v>
      </c>
      <c r="L443" s="5">
        <v>2E-3</v>
      </c>
      <c r="M443" s="5">
        <v>1E-3</v>
      </c>
      <c r="N443" s="5">
        <v>2E-3</v>
      </c>
      <c r="O443" s="5">
        <v>1E-3</v>
      </c>
      <c r="P443" s="5">
        <v>2E-3</v>
      </c>
      <c r="Q443" s="5">
        <v>2E-3</v>
      </c>
      <c r="R443" s="5">
        <v>3.0000000000000001E-3</v>
      </c>
      <c r="S443" s="5">
        <v>2E-3</v>
      </c>
      <c r="T443" s="5">
        <v>2E-3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1E-3</v>
      </c>
      <c r="AF443" s="5">
        <v>1E-3</v>
      </c>
      <c r="AG443" s="5">
        <v>1E-3</v>
      </c>
      <c r="AH443" s="29"/>
      <c r="AI443" s="27"/>
      <c r="AJ443" s="36"/>
    </row>
    <row r="444" spans="1:36" x14ac:dyDescent="0.35">
      <c r="A444" s="4" t="s">
        <v>206</v>
      </c>
      <c r="B444" s="9" t="s">
        <v>207</v>
      </c>
      <c r="C444" s="9" t="s">
        <v>103</v>
      </c>
      <c r="D444" s="9" t="s">
        <v>104</v>
      </c>
      <c r="E444" s="5">
        <v>8.9999999999999993E-3</v>
      </c>
      <c r="F444" s="5">
        <v>8.9999999999999993E-3</v>
      </c>
      <c r="G444" s="5">
        <v>7.0000000000000001E-3</v>
      </c>
      <c r="H444" s="5">
        <v>7.0000000000000001E-3</v>
      </c>
      <c r="I444" s="5">
        <v>7.0000000000000001E-3</v>
      </c>
      <c r="J444" s="5">
        <v>8.0000000000000002E-3</v>
      </c>
      <c r="K444" s="5">
        <v>0.01</v>
      </c>
      <c r="L444" s="5">
        <v>1.0999999999999999E-2</v>
      </c>
      <c r="M444" s="5">
        <v>0.01</v>
      </c>
      <c r="N444" s="5">
        <v>1.2999999999999999E-2</v>
      </c>
      <c r="O444" s="5">
        <v>0.01</v>
      </c>
      <c r="P444" s="5">
        <v>1.4E-2</v>
      </c>
      <c r="Q444" s="5">
        <v>1.7999999999999999E-2</v>
      </c>
      <c r="R444" s="5">
        <v>2.4E-2</v>
      </c>
      <c r="S444" s="5">
        <v>1.7000000000000001E-2</v>
      </c>
      <c r="T444" s="5">
        <v>1.4999999999999999E-2</v>
      </c>
      <c r="U444" s="5">
        <v>1.4E-2</v>
      </c>
      <c r="V444" s="5">
        <v>1.7999999999999999E-2</v>
      </c>
      <c r="W444" s="5">
        <v>1.6E-2</v>
      </c>
      <c r="X444" s="5">
        <v>1.4999999999999999E-2</v>
      </c>
      <c r="Y444" s="5">
        <v>1.2999999999999999E-2</v>
      </c>
      <c r="Z444" s="5">
        <v>1.4999999999999999E-2</v>
      </c>
      <c r="AA444" s="5">
        <v>1.4E-2</v>
      </c>
      <c r="AB444" s="5">
        <v>1.4E-2</v>
      </c>
      <c r="AC444" s="5">
        <v>1.4E-2</v>
      </c>
      <c r="AD444" s="5">
        <v>1.4E-2</v>
      </c>
      <c r="AE444" s="5">
        <v>1.2999999999999999E-2</v>
      </c>
      <c r="AF444" s="5">
        <v>1.4E-2</v>
      </c>
      <c r="AG444" s="5">
        <v>1.2E-2</v>
      </c>
      <c r="AH444" s="35"/>
      <c r="AI444" s="24"/>
      <c r="AJ444" s="25"/>
    </row>
    <row r="445" spans="1:36" x14ac:dyDescent="0.35">
      <c r="A445" s="4" t="s">
        <v>206</v>
      </c>
      <c r="B445" s="9" t="s">
        <v>207</v>
      </c>
      <c r="C445" s="9" t="s">
        <v>105</v>
      </c>
      <c r="D445" s="9" t="s">
        <v>106</v>
      </c>
      <c r="E445" s="5">
        <v>3.0000000000000001E-3</v>
      </c>
      <c r="F445" s="5">
        <v>4.0000000000000001E-3</v>
      </c>
      <c r="G445" s="5">
        <v>3.0000000000000001E-3</v>
      </c>
      <c r="H445" s="5">
        <v>3.0000000000000001E-3</v>
      </c>
      <c r="I445" s="5">
        <v>3.0000000000000001E-3</v>
      </c>
      <c r="J445" s="5">
        <v>3.0000000000000001E-3</v>
      </c>
      <c r="K445" s="5">
        <v>3.0000000000000001E-3</v>
      </c>
      <c r="L445" s="5">
        <v>4.0000000000000001E-3</v>
      </c>
      <c r="M445" s="5">
        <v>3.0000000000000001E-3</v>
      </c>
      <c r="N445" s="5">
        <v>5.0000000000000001E-3</v>
      </c>
      <c r="O445" s="5">
        <v>3.0000000000000001E-3</v>
      </c>
      <c r="P445" s="5">
        <v>5.0000000000000001E-3</v>
      </c>
      <c r="Q445" s="5">
        <v>7.0000000000000001E-3</v>
      </c>
      <c r="R445" s="5">
        <v>8.9999999999999993E-3</v>
      </c>
      <c r="S445" s="5">
        <v>6.0000000000000001E-3</v>
      </c>
      <c r="T445" s="5">
        <v>6.0000000000000001E-3</v>
      </c>
      <c r="U445" s="5">
        <v>5.0000000000000001E-3</v>
      </c>
      <c r="V445" s="5">
        <v>5.0000000000000001E-3</v>
      </c>
      <c r="W445" s="5">
        <v>5.0000000000000001E-3</v>
      </c>
      <c r="X445" s="5">
        <v>4.0000000000000001E-3</v>
      </c>
      <c r="Y445" s="5">
        <v>4.0000000000000001E-3</v>
      </c>
      <c r="Z445" s="5">
        <v>6.0000000000000001E-3</v>
      </c>
      <c r="AA445" s="5">
        <v>5.0000000000000001E-3</v>
      </c>
      <c r="AB445" s="5">
        <v>5.0000000000000001E-3</v>
      </c>
      <c r="AC445" s="5">
        <v>5.0000000000000001E-3</v>
      </c>
      <c r="AD445" s="5">
        <v>7.0000000000000001E-3</v>
      </c>
      <c r="AE445" s="5">
        <v>6.0000000000000001E-3</v>
      </c>
      <c r="AF445" s="5">
        <v>5.0000000000000001E-3</v>
      </c>
      <c r="AG445" s="5">
        <v>5.0000000000000001E-3</v>
      </c>
      <c r="AH445" s="29" t="s">
        <v>369</v>
      </c>
      <c r="AI445" s="27"/>
      <c r="AJ445" s="36"/>
    </row>
    <row r="446" spans="1:36" x14ac:dyDescent="0.35">
      <c r="A446" s="4" t="s">
        <v>206</v>
      </c>
      <c r="B446" s="9" t="s">
        <v>207</v>
      </c>
      <c r="C446" s="9" t="s">
        <v>107</v>
      </c>
      <c r="D446" s="9" t="s">
        <v>108</v>
      </c>
      <c r="E446" s="5">
        <v>5.0000000000000001E-3</v>
      </c>
      <c r="F446" s="5">
        <v>5.0000000000000001E-3</v>
      </c>
      <c r="G446" s="5">
        <v>4.0000000000000001E-3</v>
      </c>
      <c r="H446" s="5">
        <v>4.0000000000000001E-3</v>
      </c>
      <c r="I446" s="5">
        <v>4.0000000000000001E-3</v>
      </c>
      <c r="J446" s="5">
        <v>5.0000000000000001E-3</v>
      </c>
      <c r="K446" s="5">
        <v>6.0000000000000001E-3</v>
      </c>
      <c r="L446" s="5">
        <v>7.0000000000000001E-3</v>
      </c>
      <c r="M446" s="5">
        <v>7.0000000000000001E-3</v>
      </c>
      <c r="N446" s="5">
        <v>8.0000000000000002E-3</v>
      </c>
      <c r="O446" s="5">
        <v>7.0000000000000001E-3</v>
      </c>
      <c r="P446" s="5">
        <v>8.9999999999999993E-3</v>
      </c>
      <c r="Q446" s="5">
        <v>1.0999999999999999E-2</v>
      </c>
      <c r="R446" s="5">
        <v>1.4999999999999999E-2</v>
      </c>
      <c r="S446" s="5">
        <v>0.01</v>
      </c>
      <c r="T446" s="5">
        <v>8.9999999999999993E-3</v>
      </c>
      <c r="U446" s="5">
        <v>8.9999999999999993E-3</v>
      </c>
      <c r="V446" s="5">
        <v>1.2E-2</v>
      </c>
      <c r="W446" s="5">
        <v>8.9999999999999993E-3</v>
      </c>
      <c r="X446" s="5">
        <v>8.0000000000000002E-3</v>
      </c>
      <c r="Y446" s="5">
        <v>8.0000000000000002E-3</v>
      </c>
      <c r="Z446" s="5">
        <v>7.0000000000000001E-3</v>
      </c>
      <c r="AA446" s="5">
        <v>7.0000000000000001E-3</v>
      </c>
      <c r="AB446" s="5">
        <v>7.0000000000000001E-3</v>
      </c>
      <c r="AC446" s="5">
        <v>7.0000000000000001E-3</v>
      </c>
      <c r="AD446" s="5">
        <v>7.0000000000000001E-3</v>
      </c>
      <c r="AE446" s="5">
        <v>7.0000000000000001E-3</v>
      </c>
      <c r="AF446" s="5">
        <v>8.9999999999999993E-3</v>
      </c>
      <c r="AG446" s="5">
        <v>7.0000000000000001E-3</v>
      </c>
      <c r="AH446" s="29" t="s">
        <v>369</v>
      </c>
      <c r="AI446" s="27"/>
      <c r="AJ446" s="36"/>
    </row>
    <row r="447" spans="1:36" x14ac:dyDescent="0.35">
      <c r="A447" s="4" t="s">
        <v>206</v>
      </c>
      <c r="B447" s="9" t="s">
        <v>207</v>
      </c>
      <c r="C447" s="9" t="s">
        <v>109</v>
      </c>
      <c r="D447" s="9" t="s">
        <v>110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29" t="s">
        <v>369</v>
      </c>
      <c r="AI447" s="27"/>
      <c r="AJ447" s="36"/>
    </row>
    <row r="448" spans="1:36" x14ac:dyDescent="0.35">
      <c r="A448" s="4" t="s">
        <v>206</v>
      </c>
      <c r="B448" s="9" t="s">
        <v>207</v>
      </c>
      <c r="C448" s="9" t="s">
        <v>111</v>
      </c>
      <c r="D448" s="9" t="s">
        <v>112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2E-3</v>
      </c>
      <c r="W448" s="5">
        <v>2E-3</v>
      </c>
      <c r="X448" s="5">
        <v>2E-3</v>
      </c>
      <c r="Y448" s="5">
        <v>2E-3</v>
      </c>
      <c r="Z448" s="5">
        <v>2E-3</v>
      </c>
      <c r="AA448" s="5">
        <v>2E-3</v>
      </c>
      <c r="AB448" s="5">
        <v>2E-3</v>
      </c>
      <c r="AC448" s="5">
        <v>2E-3</v>
      </c>
      <c r="AD448" s="5">
        <v>0</v>
      </c>
      <c r="AE448" s="5">
        <v>0</v>
      </c>
      <c r="AF448" s="5">
        <v>0</v>
      </c>
      <c r="AG448" s="5">
        <v>0</v>
      </c>
      <c r="AH448" s="29" t="s">
        <v>369</v>
      </c>
      <c r="AI448" s="27"/>
      <c r="AJ448" s="36"/>
    </row>
    <row r="449" spans="1:36" x14ac:dyDescent="0.35">
      <c r="A449" s="4" t="s">
        <v>206</v>
      </c>
      <c r="B449" s="9" t="s">
        <v>207</v>
      </c>
      <c r="C449" s="9" t="s">
        <v>113</v>
      </c>
      <c r="D449" s="9" t="s">
        <v>114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29" t="s">
        <v>369</v>
      </c>
      <c r="AI449" s="27"/>
      <c r="AJ449" s="36"/>
    </row>
    <row r="450" spans="1:36" x14ac:dyDescent="0.35">
      <c r="A450" s="4" t="s">
        <v>206</v>
      </c>
      <c r="B450" s="9" t="s">
        <v>207</v>
      </c>
      <c r="C450" s="9" t="s">
        <v>115</v>
      </c>
      <c r="D450" s="9" t="s">
        <v>116</v>
      </c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29" t="s">
        <v>369</v>
      </c>
      <c r="AI450" s="27"/>
      <c r="AJ450" s="36"/>
    </row>
    <row r="451" spans="1:36" x14ac:dyDescent="0.35">
      <c r="A451" s="4" t="s">
        <v>206</v>
      </c>
      <c r="B451" s="9" t="s">
        <v>207</v>
      </c>
      <c r="C451" s="9" t="s">
        <v>117</v>
      </c>
      <c r="D451" s="9" t="s">
        <v>118</v>
      </c>
      <c r="E451" s="5">
        <v>5.0000000000000001E-3</v>
      </c>
      <c r="F451" s="5">
        <v>6.0000000000000001E-3</v>
      </c>
      <c r="G451" s="5">
        <v>5.0000000000000001E-3</v>
      </c>
      <c r="H451" s="5">
        <v>5.0000000000000001E-3</v>
      </c>
      <c r="I451" s="5">
        <v>4.0000000000000001E-3</v>
      </c>
      <c r="J451" s="5">
        <v>6.0000000000000001E-3</v>
      </c>
      <c r="K451" s="5">
        <v>5.0000000000000001E-3</v>
      </c>
      <c r="L451" s="5">
        <v>5.0000000000000001E-3</v>
      </c>
      <c r="M451" s="5">
        <v>5.0000000000000001E-3</v>
      </c>
      <c r="N451" s="5">
        <v>5.0000000000000001E-3</v>
      </c>
      <c r="O451" s="5">
        <v>4.0000000000000001E-3</v>
      </c>
      <c r="P451" s="5">
        <v>5.0000000000000001E-3</v>
      </c>
      <c r="Q451" s="5">
        <v>6.0000000000000001E-3</v>
      </c>
      <c r="R451" s="5">
        <v>8.0000000000000002E-3</v>
      </c>
      <c r="S451" s="5">
        <v>6.0000000000000001E-3</v>
      </c>
      <c r="T451" s="5">
        <v>5.0000000000000001E-3</v>
      </c>
      <c r="U451" s="5">
        <v>4.0000000000000001E-3</v>
      </c>
      <c r="V451" s="5">
        <v>4.0000000000000001E-3</v>
      </c>
      <c r="W451" s="5">
        <v>5.0000000000000001E-3</v>
      </c>
      <c r="X451" s="5">
        <v>5.0000000000000001E-3</v>
      </c>
      <c r="Y451" s="5">
        <v>5.0000000000000001E-3</v>
      </c>
      <c r="Z451" s="5">
        <v>6.0000000000000001E-3</v>
      </c>
      <c r="AA451" s="5">
        <v>6.0000000000000001E-3</v>
      </c>
      <c r="AB451" s="5">
        <v>5.0000000000000001E-3</v>
      </c>
      <c r="AC451" s="5">
        <v>5.0000000000000001E-3</v>
      </c>
      <c r="AD451" s="5">
        <v>5.0000000000000001E-3</v>
      </c>
      <c r="AE451" s="5">
        <v>7.0000000000000001E-3</v>
      </c>
      <c r="AF451" s="5">
        <v>6.0000000000000001E-3</v>
      </c>
      <c r="AG451" s="5">
        <v>4.0000000000000001E-3</v>
      </c>
      <c r="AH451" s="35"/>
      <c r="AI451" s="24"/>
      <c r="AJ451" s="25"/>
    </row>
    <row r="452" spans="1:36" x14ac:dyDescent="0.35">
      <c r="A452" s="4" t="s">
        <v>206</v>
      </c>
      <c r="B452" s="9" t="s">
        <v>207</v>
      </c>
      <c r="C452" s="9" t="s">
        <v>119</v>
      </c>
      <c r="D452" s="9" t="s">
        <v>120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29"/>
      <c r="AI452" s="27"/>
      <c r="AJ452" s="36"/>
    </row>
    <row r="453" spans="1:36" x14ac:dyDescent="0.35">
      <c r="A453" s="4" t="s">
        <v>206</v>
      </c>
      <c r="B453" s="9" t="s">
        <v>207</v>
      </c>
      <c r="C453" s="9" t="s">
        <v>121</v>
      </c>
      <c r="D453" s="9" t="s">
        <v>122</v>
      </c>
      <c r="E453" s="5">
        <v>2E-3</v>
      </c>
      <c r="F453" s="5">
        <v>2E-3</v>
      </c>
      <c r="G453" s="5">
        <v>2E-3</v>
      </c>
      <c r="H453" s="5">
        <v>2E-3</v>
      </c>
      <c r="I453" s="5">
        <v>2E-3</v>
      </c>
      <c r="J453" s="5">
        <v>2E-3</v>
      </c>
      <c r="K453" s="5">
        <v>2E-3</v>
      </c>
      <c r="L453" s="5">
        <v>2E-3</v>
      </c>
      <c r="M453" s="5">
        <v>2E-3</v>
      </c>
      <c r="N453" s="5">
        <v>2E-3</v>
      </c>
      <c r="O453" s="5">
        <v>2E-3</v>
      </c>
      <c r="P453" s="5">
        <v>2E-3</v>
      </c>
      <c r="Q453" s="5">
        <v>2E-3</v>
      </c>
      <c r="R453" s="5">
        <v>3.0000000000000001E-3</v>
      </c>
      <c r="S453" s="5">
        <v>2E-3</v>
      </c>
      <c r="T453" s="5">
        <v>2E-3</v>
      </c>
      <c r="U453" s="5">
        <v>2E-3</v>
      </c>
      <c r="V453" s="5">
        <v>2E-3</v>
      </c>
      <c r="W453" s="5">
        <v>3.0000000000000001E-3</v>
      </c>
      <c r="X453" s="5">
        <v>3.0000000000000001E-3</v>
      </c>
      <c r="Y453" s="5">
        <v>3.0000000000000001E-3</v>
      </c>
      <c r="Z453" s="5">
        <v>3.0000000000000001E-3</v>
      </c>
      <c r="AA453" s="5">
        <v>3.0000000000000001E-3</v>
      </c>
      <c r="AB453" s="5">
        <v>3.0000000000000001E-3</v>
      </c>
      <c r="AC453" s="5">
        <v>3.0000000000000001E-3</v>
      </c>
      <c r="AD453" s="5">
        <v>3.0000000000000001E-3</v>
      </c>
      <c r="AE453" s="5">
        <v>4.0000000000000001E-3</v>
      </c>
      <c r="AF453" s="5">
        <v>3.0000000000000001E-3</v>
      </c>
      <c r="AG453" s="5">
        <v>1E-3</v>
      </c>
      <c r="AH453" s="29" t="s">
        <v>369</v>
      </c>
      <c r="AI453" s="27"/>
      <c r="AJ453" s="36"/>
    </row>
    <row r="454" spans="1:36" x14ac:dyDescent="0.35">
      <c r="A454" s="4" t="s">
        <v>206</v>
      </c>
      <c r="B454" s="9" t="s">
        <v>207</v>
      </c>
      <c r="C454" s="9" t="s">
        <v>123</v>
      </c>
      <c r="D454" s="9" t="s">
        <v>124</v>
      </c>
      <c r="E454" s="5">
        <v>4.0000000000000001E-3</v>
      </c>
      <c r="F454" s="5">
        <v>5.0000000000000001E-3</v>
      </c>
      <c r="G454" s="5">
        <v>4.0000000000000001E-3</v>
      </c>
      <c r="H454" s="5">
        <v>4.0000000000000001E-3</v>
      </c>
      <c r="I454" s="5">
        <v>3.0000000000000001E-3</v>
      </c>
      <c r="J454" s="5">
        <v>4.0000000000000001E-3</v>
      </c>
      <c r="K454" s="5">
        <v>4.0000000000000001E-3</v>
      </c>
      <c r="L454" s="5">
        <v>4.0000000000000001E-3</v>
      </c>
      <c r="M454" s="5">
        <v>4.0000000000000001E-3</v>
      </c>
      <c r="N454" s="5">
        <v>4.0000000000000001E-3</v>
      </c>
      <c r="O454" s="5">
        <v>3.0000000000000001E-3</v>
      </c>
      <c r="P454" s="5">
        <v>4.0000000000000001E-3</v>
      </c>
      <c r="Q454" s="5">
        <v>5.0000000000000001E-3</v>
      </c>
      <c r="R454" s="5">
        <v>6.0000000000000001E-3</v>
      </c>
      <c r="S454" s="5">
        <v>4.0000000000000001E-3</v>
      </c>
      <c r="T454" s="5">
        <v>3.0000000000000001E-3</v>
      </c>
      <c r="U454" s="5">
        <v>2E-3</v>
      </c>
      <c r="V454" s="5">
        <v>2E-3</v>
      </c>
      <c r="W454" s="5">
        <v>2E-3</v>
      </c>
      <c r="X454" s="5">
        <v>2E-3</v>
      </c>
      <c r="Y454" s="5">
        <v>2E-3</v>
      </c>
      <c r="Z454" s="5">
        <v>3.0000000000000001E-3</v>
      </c>
      <c r="AA454" s="5">
        <v>3.0000000000000001E-3</v>
      </c>
      <c r="AB454" s="5">
        <v>2E-3</v>
      </c>
      <c r="AC454" s="5">
        <v>2E-3</v>
      </c>
      <c r="AD454" s="5">
        <v>2E-3</v>
      </c>
      <c r="AE454" s="5">
        <v>3.0000000000000001E-3</v>
      </c>
      <c r="AF454" s="5">
        <v>3.0000000000000001E-3</v>
      </c>
      <c r="AG454" s="5">
        <v>3.0000000000000001E-3</v>
      </c>
      <c r="AH454" s="29" t="s">
        <v>369</v>
      </c>
      <c r="AI454" s="27"/>
      <c r="AJ454" s="36"/>
    </row>
    <row r="455" spans="1:36" x14ac:dyDescent="0.35">
      <c r="A455" s="4" t="s">
        <v>206</v>
      </c>
      <c r="B455" s="9" t="s">
        <v>207</v>
      </c>
      <c r="C455" s="9" t="s">
        <v>125</v>
      </c>
      <c r="D455" s="9" t="s">
        <v>126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29" t="s">
        <v>369</v>
      </c>
      <c r="AI455" s="27"/>
      <c r="AJ455" s="36"/>
    </row>
    <row r="456" spans="1:36" x14ac:dyDescent="0.35">
      <c r="A456" s="4" t="s">
        <v>206</v>
      </c>
      <c r="B456" s="9" t="s">
        <v>207</v>
      </c>
      <c r="C456" s="9" t="s">
        <v>127</v>
      </c>
      <c r="D456" s="9" t="s">
        <v>128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29"/>
      <c r="AI456" s="27"/>
      <c r="AJ456" s="36"/>
    </row>
    <row r="457" spans="1:36" x14ac:dyDescent="0.35">
      <c r="A457" s="4" t="s">
        <v>206</v>
      </c>
      <c r="B457" s="9" t="s">
        <v>207</v>
      </c>
      <c r="C457" s="9" t="s">
        <v>129</v>
      </c>
      <c r="D457" s="9" t="s">
        <v>130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29"/>
      <c r="AI457" s="27"/>
      <c r="AJ457" s="36"/>
    </row>
    <row r="458" spans="1:36" x14ac:dyDescent="0.35">
      <c r="A458" s="4" t="s">
        <v>206</v>
      </c>
      <c r="B458" s="9" t="s">
        <v>207</v>
      </c>
      <c r="C458" s="9" t="s">
        <v>131</v>
      </c>
      <c r="D458" s="9" t="s">
        <v>132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35" t="s">
        <v>369</v>
      </c>
      <c r="AI458" s="24"/>
      <c r="AJ458" s="25"/>
    </row>
    <row r="459" spans="1:36" x14ac:dyDescent="0.35">
      <c r="A459" s="4" t="s">
        <v>206</v>
      </c>
      <c r="B459" s="9" t="s">
        <v>207</v>
      </c>
      <c r="C459" s="9" t="s">
        <v>133</v>
      </c>
      <c r="D459" s="9" t="s">
        <v>134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29" t="s">
        <v>369</v>
      </c>
      <c r="AI459" s="27"/>
      <c r="AJ459" s="36"/>
    </row>
    <row r="460" spans="1:36" x14ac:dyDescent="0.35">
      <c r="A460" s="4" t="s">
        <v>206</v>
      </c>
      <c r="B460" s="9" t="s">
        <v>207</v>
      </c>
      <c r="C460" s="9" t="s">
        <v>135</v>
      </c>
      <c r="D460" s="9" t="s">
        <v>136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29" t="s">
        <v>369</v>
      </c>
      <c r="AI460" s="27"/>
      <c r="AJ460" s="36"/>
    </row>
    <row r="461" spans="1:36" x14ac:dyDescent="0.35">
      <c r="A461" s="4" t="s">
        <v>206</v>
      </c>
      <c r="B461" s="9" t="s">
        <v>207</v>
      </c>
      <c r="C461" s="9" t="s">
        <v>137</v>
      </c>
      <c r="D461" s="9" t="s">
        <v>138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29" t="s">
        <v>369</v>
      </c>
      <c r="AI461" s="27"/>
      <c r="AJ461" s="36"/>
    </row>
    <row r="462" spans="1:36" x14ac:dyDescent="0.35">
      <c r="A462" s="4" t="s">
        <v>206</v>
      </c>
      <c r="B462" s="9" t="s">
        <v>207</v>
      </c>
      <c r="C462" s="9" t="s">
        <v>139</v>
      </c>
      <c r="D462" s="9" t="s">
        <v>140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29" t="s">
        <v>369</v>
      </c>
      <c r="AI462" s="27"/>
      <c r="AJ462" s="36"/>
    </row>
    <row r="463" spans="1:36" x14ac:dyDescent="0.35">
      <c r="A463" s="4" t="s">
        <v>206</v>
      </c>
      <c r="B463" s="9" t="s">
        <v>207</v>
      </c>
      <c r="C463" s="9" t="s">
        <v>141</v>
      </c>
      <c r="D463" s="9" t="s">
        <v>142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29" t="s">
        <v>369</v>
      </c>
      <c r="AI463" s="27"/>
      <c r="AJ463" s="36"/>
    </row>
    <row r="464" spans="1:36" x14ac:dyDescent="0.35">
      <c r="A464" s="4" t="s">
        <v>206</v>
      </c>
      <c r="B464" s="9" t="s">
        <v>207</v>
      </c>
      <c r="C464" s="9" t="s">
        <v>143</v>
      </c>
      <c r="D464" s="9" t="s">
        <v>144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29" t="s">
        <v>369</v>
      </c>
      <c r="AI464" s="27"/>
      <c r="AJ464" s="36"/>
    </row>
    <row r="465" spans="1:36" x14ac:dyDescent="0.35">
      <c r="A465" s="4" t="s">
        <v>206</v>
      </c>
      <c r="B465" s="9" t="s">
        <v>207</v>
      </c>
      <c r="C465" s="9" t="s">
        <v>145</v>
      </c>
      <c r="D465" s="9" t="s">
        <v>146</v>
      </c>
      <c r="E465" s="5">
        <v>8.9999999999999993E-3</v>
      </c>
      <c r="F465" s="5">
        <v>1.0999999999999999E-2</v>
      </c>
      <c r="G465" s="5">
        <v>1.0999999999999999E-2</v>
      </c>
      <c r="H465" s="5">
        <v>1.2999999999999999E-2</v>
      </c>
      <c r="I465" s="5">
        <v>8.0000000000000002E-3</v>
      </c>
      <c r="J465" s="5">
        <v>8.9999999999999993E-3</v>
      </c>
      <c r="K465" s="5">
        <v>1.0999999999999999E-2</v>
      </c>
      <c r="L465" s="5">
        <v>1.0999999999999999E-2</v>
      </c>
      <c r="M465" s="5">
        <v>1.0999999999999999E-2</v>
      </c>
      <c r="N465" s="5">
        <v>1.2E-2</v>
      </c>
      <c r="O465" s="5">
        <v>8.9999999999999993E-3</v>
      </c>
      <c r="P465" s="5">
        <v>1.0999999999999999E-2</v>
      </c>
      <c r="Q465" s="5">
        <v>1.4E-2</v>
      </c>
      <c r="R465" s="5">
        <v>0.02</v>
      </c>
      <c r="S465" s="5">
        <v>1.0999999999999999E-2</v>
      </c>
      <c r="T465" s="5">
        <v>1.2999999999999999E-2</v>
      </c>
      <c r="U465" s="5">
        <v>1.4999999999999999E-2</v>
      </c>
      <c r="V465" s="5">
        <v>1.7000000000000001E-2</v>
      </c>
      <c r="W465" s="5">
        <v>1.9E-2</v>
      </c>
      <c r="X465" s="5">
        <v>2.1000000000000001E-2</v>
      </c>
      <c r="Y465" s="5">
        <v>2.1999999999999999E-2</v>
      </c>
      <c r="Z465" s="5">
        <v>2.1999999999999999E-2</v>
      </c>
      <c r="AA465" s="5">
        <v>2.7E-2</v>
      </c>
      <c r="AB465" s="5">
        <v>2.8000000000000001E-2</v>
      </c>
      <c r="AC465" s="5">
        <v>3.4000000000000002E-2</v>
      </c>
      <c r="AD465" s="5">
        <v>2.8000000000000001E-2</v>
      </c>
      <c r="AE465" s="5">
        <v>2.8000000000000001E-2</v>
      </c>
      <c r="AF465" s="5">
        <v>3.4000000000000002E-2</v>
      </c>
      <c r="AG465" s="5">
        <v>2.5000000000000001E-2</v>
      </c>
      <c r="AH465" s="35"/>
      <c r="AI465" s="24"/>
      <c r="AJ465" s="25"/>
    </row>
    <row r="466" spans="1:36" x14ac:dyDescent="0.35">
      <c r="A466" s="4" t="s">
        <v>206</v>
      </c>
      <c r="B466" s="9" t="s">
        <v>207</v>
      </c>
      <c r="C466" s="9" t="s">
        <v>147</v>
      </c>
      <c r="D466" s="9" t="s">
        <v>148</v>
      </c>
      <c r="E466" s="5">
        <v>4.0000000000000001E-3</v>
      </c>
      <c r="F466" s="5">
        <v>4.0000000000000001E-3</v>
      </c>
      <c r="G466" s="5">
        <v>4.0000000000000001E-3</v>
      </c>
      <c r="H466" s="5">
        <v>5.0000000000000001E-3</v>
      </c>
      <c r="I466" s="5">
        <v>3.0000000000000001E-3</v>
      </c>
      <c r="J466" s="5">
        <v>4.0000000000000001E-3</v>
      </c>
      <c r="K466" s="5">
        <v>4.0000000000000001E-3</v>
      </c>
      <c r="L466" s="5">
        <v>4.0000000000000001E-3</v>
      </c>
      <c r="M466" s="5">
        <v>4.0000000000000001E-3</v>
      </c>
      <c r="N466" s="5">
        <v>4.0000000000000001E-3</v>
      </c>
      <c r="O466" s="5">
        <v>3.0000000000000001E-3</v>
      </c>
      <c r="P466" s="5">
        <v>4.0000000000000001E-3</v>
      </c>
      <c r="Q466" s="5">
        <v>6.0000000000000001E-3</v>
      </c>
      <c r="R466" s="5">
        <v>8.0000000000000002E-3</v>
      </c>
      <c r="S466" s="5">
        <v>5.0000000000000001E-3</v>
      </c>
      <c r="T466" s="5">
        <v>7.0000000000000001E-3</v>
      </c>
      <c r="U466" s="5">
        <v>6.0000000000000001E-3</v>
      </c>
      <c r="V466" s="5">
        <v>6.0000000000000001E-3</v>
      </c>
      <c r="W466" s="5">
        <v>6.0000000000000001E-3</v>
      </c>
      <c r="X466" s="5">
        <v>7.0000000000000001E-3</v>
      </c>
      <c r="Y466" s="5">
        <v>8.0000000000000002E-3</v>
      </c>
      <c r="Z466" s="5">
        <v>8.9999999999999993E-3</v>
      </c>
      <c r="AA466" s="5">
        <v>1.0999999999999999E-2</v>
      </c>
      <c r="AB466" s="5">
        <v>0.01</v>
      </c>
      <c r="AC466" s="5">
        <v>1.2999999999999999E-2</v>
      </c>
      <c r="AD466" s="5">
        <v>1.4E-2</v>
      </c>
      <c r="AE466" s="5">
        <v>1.4E-2</v>
      </c>
      <c r="AF466" s="5">
        <v>1.4E-2</v>
      </c>
      <c r="AG466" s="5">
        <v>8.0000000000000002E-3</v>
      </c>
      <c r="AH466" s="29"/>
      <c r="AI466" s="27"/>
      <c r="AJ466" s="36"/>
    </row>
    <row r="467" spans="1:36" x14ac:dyDescent="0.35">
      <c r="A467" s="4" t="s">
        <v>206</v>
      </c>
      <c r="B467" s="9" t="s">
        <v>207</v>
      </c>
      <c r="C467" s="9" t="s">
        <v>149</v>
      </c>
      <c r="D467" s="9" t="s">
        <v>150</v>
      </c>
      <c r="E467" s="5">
        <v>5.0000000000000001E-3</v>
      </c>
      <c r="F467" s="5">
        <v>7.0000000000000001E-3</v>
      </c>
      <c r="G467" s="5">
        <v>7.0000000000000001E-3</v>
      </c>
      <c r="H467" s="5">
        <v>8.0000000000000002E-3</v>
      </c>
      <c r="I467" s="5">
        <v>5.0000000000000001E-3</v>
      </c>
      <c r="J467" s="5">
        <v>6.0000000000000001E-3</v>
      </c>
      <c r="K467" s="5">
        <v>7.0000000000000001E-3</v>
      </c>
      <c r="L467" s="5">
        <v>7.0000000000000001E-3</v>
      </c>
      <c r="M467" s="5">
        <v>7.0000000000000001E-3</v>
      </c>
      <c r="N467" s="5">
        <v>8.0000000000000002E-3</v>
      </c>
      <c r="O467" s="5">
        <v>5.0000000000000001E-3</v>
      </c>
      <c r="P467" s="5">
        <v>7.0000000000000001E-3</v>
      </c>
      <c r="Q467" s="5">
        <v>8.0000000000000002E-3</v>
      </c>
      <c r="R467" s="5">
        <v>1.2E-2</v>
      </c>
      <c r="S467" s="5">
        <v>7.0000000000000001E-3</v>
      </c>
      <c r="T467" s="5">
        <v>7.0000000000000001E-3</v>
      </c>
      <c r="U467" s="5">
        <v>0.01</v>
      </c>
      <c r="V467" s="5">
        <v>1.0999999999999999E-2</v>
      </c>
      <c r="W467" s="5">
        <v>1.2999999999999999E-2</v>
      </c>
      <c r="X467" s="5">
        <v>1.2999999999999999E-2</v>
      </c>
      <c r="Y467" s="5">
        <v>1.2999999999999999E-2</v>
      </c>
      <c r="Z467" s="5">
        <v>1.2999999999999999E-2</v>
      </c>
      <c r="AA467" s="5">
        <v>1.6E-2</v>
      </c>
      <c r="AB467" s="5">
        <v>1.7999999999999999E-2</v>
      </c>
      <c r="AC467" s="5">
        <v>2.1000000000000001E-2</v>
      </c>
      <c r="AD467" s="5">
        <v>1.4E-2</v>
      </c>
      <c r="AE467" s="5">
        <v>1.4E-2</v>
      </c>
      <c r="AF467" s="5">
        <v>0.02</v>
      </c>
      <c r="AG467" s="5">
        <v>1.7000000000000001E-2</v>
      </c>
      <c r="AH467" s="29"/>
      <c r="AI467" s="27"/>
      <c r="AJ467" s="36"/>
    </row>
    <row r="468" spans="1:36" x14ac:dyDescent="0.35">
      <c r="A468" s="4" t="s">
        <v>206</v>
      </c>
      <c r="B468" s="9" t="s">
        <v>207</v>
      </c>
      <c r="C468" s="9" t="s">
        <v>151</v>
      </c>
      <c r="D468" s="9" t="s">
        <v>152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29"/>
      <c r="AI468" s="27"/>
      <c r="AJ468" s="36"/>
    </row>
    <row r="469" spans="1:36" x14ac:dyDescent="0.35">
      <c r="A469" s="4" t="s">
        <v>206</v>
      </c>
      <c r="B469" s="9" t="s">
        <v>207</v>
      </c>
      <c r="C469" s="9" t="s">
        <v>153</v>
      </c>
      <c r="D469" s="9" t="s">
        <v>154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29"/>
      <c r="AI469" s="27"/>
      <c r="AJ469" s="36"/>
    </row>
    <row r="470" spans="1:36" x14ac:dyDescent="0.35">
      <c r="A470" s="4" t="s">
        <v>206</v>
      </c>
      <c r="B470" s="9" t="s">
        <v>207</v>
      </c>
      <c r="C470" s="9" t="s">
        <v>155</v>
      </c>
      <c r="D470" s="9" t="s">
        <v>156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29"/>
      <c r="AI470" s="27"/>
      <c r="AJ470" s="36"/>
    </row>
    <row r="471" spans="1:36" x14ac:dyDescent="0.35">
      <c r="A471" s="4" t="s">
        <v>206</v>
      </c>
      <c r="B471" s="9" t="s">
        <v>207</v>
      </c>
      <c r="C471" s="9" t="s">
        <v>157</v>
      </c>
      <c r="D471" s="9" t="s">
        <v>158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29"/>
      <c r="AI471" s="27"/>
      <c r="AJ471" s="36"/>
    </row>
    <row r="472" spans="1:36" x14ac:dyDescent="0.35">
      <c r="A472" s="4" t="s">
        <v>206</v>
      </c>
      <c r="B472" s="9" t="s">
        <v>207</v>
      </c>
      <c r="C472" s="9" t="s">
        <v>159</v>
      </c>
      <c r="D472" s="9" t="s">
        <v>160</v>
      </c>
      <c r="E472" s="5">
        <v>2.5000000000000001E-2</v>
      </c>
      <c r="F472" s="5">
        <v>2.7E-2</v>
      </c>
      <c r="G472" s="5">
        <v>1.7999999999999999E-2</v>
      </c>
      <c r="H472" s="5">
        <v>1.7000000000000001E-2</v>
      </c>
      <c r="I472" s="5">
        <v>1.2E-2</v>
      </c>
      <c r="J472" s="5">
        <v>1.2999999999999999E-2</v>
      </c>
      <c r="K472" s="5">
        <v>1.4E-2</v>
      </c>
      <c r="L472" s="5">
        <v>1.2999999999999999E-2</v>
      </c>
      <c r="M472" s="5">
        <v>1.2E-2</v>
      </c>
      <c r="N472" s="5">
        <v>1.7000000000000001E-2</v>
      </c>
      <c r="O472" s="5">
        <v>1.2E-2</v>
      </c>
      <c r="P472" s="5">
        <v>1.4E-2</v>
      </c>
      <c r="Q472" s="5">
        <v>1.7999999999999999E-2</v>
      </c>
      <c r="R472" s="5">
        <v>2.7E-2</v>
      </c>
      <c r="S472" s="5">
        <v>1.0999999999999999E-2</v>
      </c>
      <c r="T472" s="5">
        <v>1.0999999999999999E-2</v>
      </c>
      <c r="U472" s="5">
        <v>1.2E-2</v>
      </c>
      <c r="V472" s="5">
        <v>1.6E-2</v>
      </c>
      <c r="W472" s="5">
        <v>5.0000000000000001E-3</v>
      </c>
      <c r="X472" s="5">
        <v>5.0000000000000001E-3</v>
      </c>
      <c r="Y472" s="5">
        <v>4.0000000000000001E-3</v>
      </c>
      <c r="Z472" s="5">
        <v>5.0000000000000001E-3</v>
      </c>
      <c r="AA472" s="5">
        <v>4.0000000000000001E-3</v>
      </c>
      <c r="AB472" s="5">
        <v>6.0000000000000001E-3</v>
      </c>
      <c r="AC472" s="5">
        <v>6.0000000000000001E-3</v>
      </c>
      <c r="AD472" s="5">
        <v>7.0000000000000001E-3</v>
      </c>
      <c r="AE472" s="5">
        <v>5.0000000000000001E-3</v>
      </c>
      <c r="AF472" s="5">
        <v>6.0000000000000001E-3</v>
      </c>
      <c r="AG472" s="5">
        <v>6.0000000000000001E-3</v>
      </c>
      <c r="AH472" s="35" t="s">
        <v>369</v>
      </c>
      <c r="AI472" s="24"/>
      <c r="AJ472" s="25"/>
    </row>
    <row r="473" spans="1:36" x14ac:dyDescent="0.35">
      <c r="A473" s="4" t="s">
        <v>206</v>
      </c>
      <c r="B473" s="9" t="s">
        <v>207</v>
      </c>
      <c r="C473" s="9" t="s">
        <v>161</v>
      </c>
      <c r="D473" s="9" t="s">
        <v>162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1E-3</v>
      </c>
      <c r="AG473" s="5">
        <v>1E-3</v>
      </c>
      <c r="AH473" s="29" t="s">
        <v>369</v>
      </c>
      <c r="AI473" s="27"/>
      <c r="AJ473" s="36"/>
    </row>
    <row r="474" spans="1:36" x14ac:dyDescent="0.35">
      <c r="A474" s="4" t="s">
        <v>206</v>
      </c>
      <c r="B474" s="9" t="s">
        <v>207</v>
      </c>
      <c r="C474" s="9" t="s">
        <v>163</v>
      </c>
      <c r="D474" s="9" t="s">
        <v>164</v>
      </c>
      <c r="E474" s="5">
        <v>2.3E-2</v>
      </c>
      <c r="F474" s="5">
        <v>2.5000000000000001E-2</v>
      </c>
      <c r="G474" s="5">
        <v>1.7000000000000001E-2</v>
      </c>
      <c r="H474" s="5">
        <v>1.6E-2</v>
      </c>
      <c r="I474" s="5">
        <v>1.0999999999999999E-2</v>
      </c>
      <c r="J474" s="5">
        <v>1.2E-2</v>
      </c>
      <c r="K474" s="5">
        <v>1.2999999999999999E-2</v>
      </c>
      <c r="L474" s="5">
        <v>1.2E-2</v>
      </c>
      <c r="M474" s="5">
        <v>1.0999999999999999E-2</v>
      </c>
      <c r="N474" s="5">
        <v>1.7000000000000001E-2</v>
      </c>
      <c r="O474" s="5">
        <v>1.0999999999999999E-2</v>
      </c>
      <c r="P474" s="5">
        <v>1.2999999999999999E-2</v>
      </c>
      <c r="Q474" s="5">
        <v>1.7000000000000001E-2</v>
      </c>
      <c r="R474" s="5">
        <v>2.5999999999999999E-2</v>
      </c>
      <c r="S474" s="5">
        <v>0.01</v>
      </c>
      <c r="T474" s="5">
        <v>0.01</v>
      </c>
      <c r="U474" s="5">
        <v>1.0999999999999999E-2</v>
      </c>
      <c r="V474" s="5">
        <v>1.2E-2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29" t="s">
        <v>369</v>
      </c>
      <c r="AI474" s="27"/>
      <c r="AJ474" s="36"/>
    </row>
    <row r="475" spans="1:36" x14ac:dyDescent="0.35">
      <c r="A475" s="4" t="s">
        <v>206</v>
      </c>
      <c r="B475" s="9" t="s">
        <v>207</v>
      </c>
      <c r="C475" s="9" t="s">
        <v>165</v>
      </c>
      <c r="D475" s="9" t="s">
        <v>166</v>
      </c>
      <c r="E475" s="5">
        <v>2E-3</v>
      </c>
      <c r="F475" s="5">
        <v>2E-3</v>
      </c>
      <c r="G475" s="5">
        <v>1E-3</v>
      </c>
      <c r="H475" s="5">
        <v>1E-3</v>
      </c>
      <c r="I475" s="5">
        <v>1E-3</v>
      </c>
      <c r="J475" s="5">
        <v>1E-3</v>
      </c>
      <c r="K475" s="5">
        <v>1E-3</v>
      </c>
      <c r="L475" s="5">
        <v>1E-3</v>
      </c>
      <c r="M475" s="5">
        <v>1E-3</v>
      </c>
      <c r="N475" s="5">
        <v>1E-3</v>
      </c>
      <c r="O475" s="5">
        <v>1E-3</v>
      </c>
      <c r="P475" s="5">
        <v>1E-3</v>
      </c>
      <c r="Q475" s="5">
        <v>1E-3</v>
      </c>
      <c r="R475" s="5">
        <v>2E-3</v>
      </c>
      <c r="S475" s="5">
        <v>1E-3</v>
      </c>
      <c r="T475" s="5">
        <v>1E-3</v>
      </c>
      <c r="U475" s="5">
        <v>1E-3</v>
      </c>
      <c r="V475" s="5">
        <v>1E-3</v>
      </c>
      <c r="W475" s="5">
        <v>1E-3</v>
      </c>
      <c r="X475" s="5">
        <v>1E-3</v>
      </c>
      <c r="Y475" s="5">
        <v>1E-3</v>
      </c>
      <c r="Z475" s="5">
        <v>2E-3</v>
      </c>
      <c r="AA475" s="5">
        <v>1E-3</v>
      </c>
      <c r="AB475" s="5">
        <v>1E-3</v>
      </c>
      <c r="AC475" s="5">
        <v>1E-3</v>
      </c>
      <c r="AD475" s="5">
        <v>1E-3</v>
      </c>
      <c r="AE475" s="5">
        <v>1E-3</v>
      </c>
      <c r="AF475" s="5">
        <v>1E-3</v>
      </c>
      <c r="AG475" s="5">
        <v>1E-3</v>
      </c>
      <c r="AH475" s="29" t="s">
        <v>369</v>
      </c>
      <c r="AI475" s="27"/>
      <c r="AJ475" s="36"/>
    </row>
    <row r="476" spans="1:36" x14ac:dyDescent="0.35">
      <c r="A476" s="4" t="s">
        <v>206</v>
      </c>
      <c r="B476" s="9" t="s">
        <v>207</v>
      </c>
      <c r="C476" s="9" t="s">
        <v>167</v>
      </c>
      <c r="D476" s="9" t="s">
        <v>168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29" t="s">
        <v>369</v>
      </c>
      <c r="AI476" s="27"/>
      <c r="AJ476" s="36"/>
    </row>
    <row r="477" spans="1:36" x14ac:dyDescent="0.35">
      <c r="A477" s="4" t="s">
        <v>206</v>
      </c>
      <c r="B477" s="9" t="s">
        <v>207</v>
      </c>
      <c r="C477" s="9" t="s">
        <v>169</v>
      </c>
      <c r="D477" s="9" t="s">
        <v>170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29" t="s">
        <v>369</v>
      </c>
      <c r="AI477" s="27"/>
      <c r="AJ477" s="36"/>
    </row>
    <row r="478" spans="1:36" x14ac:dyDescent="0.35">
      <c r="A478" s="4" t="s">
        <v>206</v>
      </c>
      <c r="B478" s="9" t="s">
        <v>207</v>
      </c>
      <c r="C478" s="9" t="s">
        <v>171</v>
      </c>
      <c r="D478" s="9" t="s">
        <v>172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3.0000000000000001E-3</v>
      </c>
      <c r="W478" s="5">
        <v>4.0000000000000001E-3</v>
      </c>
      <c r="X478" s="5">
        <v>4.0000000000000001E-3</v>
      </c>
      <c r="Y478" s="5">
        <v>3.0000000000000001E-3</v>
      </c>
      <c r="Z478" s="5">
        <v>3.0000000000000001E-3</v>
      </c>
      <c r="AA478" s="5">
        <v>4.0000000000000001E-3</v>
      </c>
      <c r="AB478" s="5">
        <v>5.0000000000000001E-3</v>
      </c>
      <c r="AC478" s="5">
        <v>5.0000000000000001E-3</v>
      </c>
      <c r="AD478" s="5">
        <v>6.0000000000000001E-3</v>
      </c>
      <c r="AE478" s="5">
        <v>4.0000000000000001E-3</v>
      </c>
      <c r="AF478" s="5">
        <v>4.0000000000000001E-3</v>
      </c>
      <c r="AG478" s="5">
        <v>4.0000000000000001E-3</v>
      </c>
      <c r="AH478" s="29" t="s">
        <v>369</v>
      </c>
      <c r="AI478" s="27"/>
      <c r="AJ478" s="36"/>
    </row>
    <row r="479" spans="1:36" x14ac:dyDescent="0.35">
      <c r="A479" s="4" t="s">
        <v>206</v>
      </c>
      <c r="B479" s="9" t="s">
        <v>207</v>
      </c>
      <c r="C479" s="9" t="s">
        <v>173</v>
      </c>
      <c r="D479" s="9" t="s">
        <v>174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29" t="s">
        <v>369</v>
      </c>
      <c r="AI479" s="27"/>
      <c r="AJ479" s="36"/>
    </row>
    <row r="480" spans="1:36" x14ac:dyDescent="0.35">
      <c r="A480" s="4" t="s">
        <v>206</v>
      </c>
      <c r="B480" s="9" t="s">
        <v>207</v>
      </c>
      <c r="C480" s="9" t="s">
        <v>175</v>
      </c>
      <c r="D480" s="9" t="s">
        <v>176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29" t="s">
        <v>369</v>
      </c>
      <c r="AI480" s="27"/>
      <c r="AJ480" s="36"/>
    </row>
    <row r="481" spans="1:36" x14ac:dyDescent="0.35">
      <c r="A481" s="4" t="s">
        <v>206</v>
      </c>
      <c r="B481" s="9" t="s">
        <v>207</v>
      </c>
      <c r="C481" s="9" t="s">
        <v>177</v>
      </c>
      <c r="D481" s="9" t="s">
        <v>178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1E-3</v>
      </c>
      <c r="Z481" s="5">
        <v>1E-3</v>
      </c>
      <c r="AA481" s="5">
        <v>2E-3</v>
      </c>
      <c r="AB481" s="5">
        <v>2E-3</v>
      </c>
      <c r="AC481" s="5">
        <v>2E-3</v>
      </c>
      <c r="AD481" s="5">
        <v>2E-3</v>
      </c>
      <c r="AE481" s="5">
        <v>2E-3</v>
      </c>
      <c r="AF481" s="5">
        <v>2E-3</v>
      </c>
      <c r="AG481" s="5">
        <v>2E-3</v>
      </c>
      <c r="AH481" s="35" t="s">
        <v>369</v>
      </c>
      <c r="AI481" s="24"/>
      <c r="AJ481" s="25"/>
    </row>
    <row r="482" spans="1:36" x14ac:dyDescent="0.35">
      <c r="A482" s="4" t="s">
        <v>206</v>
      </c>
      <c r="B482" s="9" t="s">
        <v>207</v>
      </c>
      <c r="C482" s="9" t="s">
        <v>179</v>
      </c>
      <c r="D482" s="9" t="s">
        <v>180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29" t="s">
        <v>369</v>
      </c>
      <c r="AI482" s="27"/>
      <c r="AJ482" s="36"/>
    </row>
    <row r="483" spans="1:36" x14ac:dyDescent="0.35">
      <c r="A483" s="4" t="s">
        <v>206</v>
      </c>
      <c r="B483" s="9" t="s">
        <v>207</v>
      </c>
      <c r="C483" s="9" t="s">
        <v>181</v>
      </c>
      <c r="D483" s="9" t="s">
        <v>182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29" t="s">
        <v>369</v>
      </c>
      <c r="AI483" s="27"/>
      <c r="AJ483" s="36"/>
    </row>
    <row r="484" spans="1:36" x14ac:dyDescent="0.35">
      <c r="A484" s="4" t="s">
        <v>206</v>
      </c>
      <c r="B484" s="9" t="s">
        <v>207</v>
      </c>
      <c r="C484" s="9" t="s">
        <v>183</v>
      </c>
      <c r="D484" s="9" t="s">
        <v>184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29" t="s">
        <v>369</v>
      </c>
      <c r="AI484" s="27"/>
      <c r="AJ484" s="36"/>
    </row>
    <row r="485" spans="1:36" x14ac:dyDescent="0.35">
      <c r="A485" s="4" t="s">
        <v>206</v>
      </c>
      <c r="B485" s="9" t="s">
        <v>207</v>
      </c>
      <c r="C485" s="9" t="s">
        <v>185</v>
      </c>
      <c r="D485" s="9" t="s">
        <v>186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1E-3</v>
      </c>
      <c r="AB485" s="5">
        <v>1E-3</v>
      </c>
      <c r="AC485" s="5">
        <v>1E-3</v>
      </c>
      <c r="AD485" s="5">
        <v>1E-3</v>
      </c>
      <c r="AE485" s="5">
        <v>1E-3</v>
      </c>
      <c r="AF485" s="5">
        <v>1E-3</v>
      </c>
      <c r="AG485" s="5">
        <v>1E-3</v>
      </c>
      <c r="AH485" s="29" t="s">
        <v>369</v>
      </c>
      <c r="AI485" s="27"/>
      <c r="AJ485" s="36"/>
    </row>
    <row r="486" spans="1:36" x14ac:dyDescent="0.35">
      <c r="A486" s="4" t="s">
        <v>206</v>
      </c>
      <c r="B486" s="9" t="s">
        <v>207</v>
      </c>
      <c r="C486" s="9" t="s">
        <v>187</v>
      </c>
      <c r="D486" s="9" t="s">
        <v>188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29" t="s">
        <v>369</v>
      </c>
      <c r="AI486" s="27"/>
      <c r="AJ486" s="36"/>
    </row>
    <row r="487" spans="1:36" x14ac:dyDescent="0.35">
      <c r="A487" s="4" t="s">
        <v>206</v>
      </c>
      <c r="B487" s="9" t="s">
        <v>207</v>
      </c>
      <c r="C487" s="9" t="s">
        <v>189</v>
      </c>
      <c r="D487" s="9" t="s">
        <v>190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29" t="s">
        <v>369</v>
      </c>
      <c r="AI487" s="27"/>
      <c r="AJ487" s="36"/>
    </row>
    <row r="488" spans="1:36" x14ac:dyDescent="0.35">
      <c r="A488" s="4" t="s">
        <v>206</v>
      </c>
      <c r="B488" s="9" t="s">
        <v>207</v>
      </c>
      <c r="C488" s="9" t="s">
        <v>191</v>
      </c>
      <c r="D488" s="9" t="s">
        <v>192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29" t="s">
        <v>369</v>
      </c>
      <c r="AI488" s="27"/>
      <c r="AJ488" s="36"/>
    </row>
    <row r="489" spans="1:36" x14ac:dyDescent="0.35">
      <c r="A489" s="4" t="s">
        <v>206</v>
      </c>
      <c r="B489" s="9" t="s">
        <v>207</v>
      </c>
      <c r="C489" s="9" t="s">
        <v>193</v>
      </c>
      <c r="D489" s="9" t="s">
        <v>194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29" t="s">
        <v>369</v>
      </c>
      <c r="AI489" s="27"/>
      <c r="AJ489" s="36"/>
    </row>
    <row r="490" spans="1:36" x14ac:dyDescent="0.35">
      <c r="A490" s="4" t="s">
        <v>206</v>
      </c>
      <c r="B490" s="9" t="s">
        <v>207</v>
      </c>
      <c r="C490" s="9" t="s">
        <v>195</v>
      </c>
      <c r="D490" s="9" t="s">
        <v>196</v>
      </c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1E-3</v>
      </c>
      <c r="AA490" s="5">
        <v>1E-3</v>
      </c>
      <c r="AB490" s="5">
        <v>1E-3</v>
      </c>
      <c r="AC490" s="5">
        <v>1E-3</v>
      </c>
      <c r="AD490" s="5">
        <v>1E-3</v>
      </c>
      <c r="AE490" s="5">
        <v>1E-3</v>
      </c>
      <c r="AF490" s="5">
        <v>1E-3</v>
      </c>
      <c r="AG490" s="5">
        <v>1E-3</v>
      </c>
      <c r="AH490" s="29" t="s">
        <v>369</v>
      </c>
      <c r="AI490" s="27"/>
      <c r="AJ490" s="36"/>
    </row>
    <row r="491" spans="1:36" x14ac:dyDescent="0.35">
      <c r="B491" s="2" t="s">
        <v>197</v>
      </c>
      <c r="AH491" s="29"/>
    </row>
    <row r="492" spans="1:36" x14ac:dyDescent="0.35">
      <c r="A492" s="4" t="s">
        <v>208</v>
      </c>
      <c r="B492" s="9" t="s">
        <v>209</v>
      </c>
      <c r="C492" s="9" t="s">
        <v>37</v>
      </c>
      <c r="D492" s="9" t="s">
        <v>38</v>
      </c>
      <c r="E492" s="5">
        <v>3.4620000000000002</v>
      </c>
      <c r="F492" s="5">
        <v>3.4510000000000001</v>
      </c>
      <c r="G492" s="5">
        <v>3.3210000000000002</v>
      </c>
      <c r="H492" s="5">
        <v>3.137</v>
      </c>
      <c r="I492" s="5">
        <v>2.843</v>
      </c>
      <c r="J492" s="5">
        <v>2.778</v>
      </c>
      <c r="K492" s="5">
        <v>2.5840000000000001</v>
      </c>
      <c r="L492" s="5">
        <v>2.7210000000000001</v>
      </c>
      <c r="M492" s="5">
        <v>2.8460000000000001</v>
      </c>
      <c r="N492" s="5">
        <v>7.9279999999999999</v>
      </c>
      <c r="O492" s="5">
        <v>8.6940000000000008</v>
      </c>
      <c r="P492" s="5">
        <v>8.9740000000000002</v>
      </c>
      <c r="Q492" s="5">
        <v>9.6010000000000009</v>
      </c>
      <c r="R492" s="5">
        <v>9.6289999999999996</v>
      </c>
      <c r="S492" s="5">
        <v>10.493</v>
      </c>
      <c r="T492" s="5">
        <v>11.465999999999999</v>
      </c>
      <c r="U492" s="5">
        <v>11.965</v>
      </c>
      <c r="V492" s="5">
        <v>12.247</v>
      </c>
      <c r="W492" s="5">
        <v>13.286</v>
      </c>
      <c r="X492" s="5">
        <v>14.000999999999999</v>
      </c>
      <c r="Y492" s="5">
        <v>14.712</v>
      </c>
      <c r="Z492" s="5">
        <v>15.053000000000001</v>
      </c>
      <c r="AA492" s="5">
        <v>15.223000000000001</v>
      </c>
      <c r="AB492" s="5">
        <v>15.339</v>
      </c>
      <c r="AC492" s="5">
        <v>15.542999999999999</v>
      </c>
      <c r="AD492" s="5">
        <v>17.802</v>
      </c>
      <c r="AE492" s="5">
        <v>16.614000000000001</v>
      </c>
      <c r="AF492" s="5">
        <v>16.16</v>
      </c>
      <c r="AG492" s="5">
        <v>15.654999999999999</v>
      </c>
      <c r="AH492" s="35"/>
      <c r="AI492" s="24">
        <f>AI493+AI502+AI508+AI515+AI525+AI532+AI539+AI546+AI553+AI562</f>
        <v>8.8999999999999996E-2</v>
      </c>
      <c r="AJ492" s="25">
        <f>AJ493+AJ502+AJ508+AJ515+AJ525+AJ532+AJ539+AJ546+AJ553+AJ562</f>
        <v>8.8999999999999996E-2</v>
      </c>
    </row>
    <row r="493" spans="1:36" x14ac:dyDescent="0.35">
      <c r="A493" s="4" t="s">
        <v>208</v>
      </c>
      <c r="B493" s="9" t="s">
        <v>209</v>
      </c>
      <c r="C493" s="9" t="s">
        <v>39</v>
      </c>
      <c r="D493" s="9" t="s">
        <v>40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35" t="s">
        <v>369</v>
      </c>
      <c r="AI493" s="24">
        <f>SUM(AI494:AI501)</f>
        <v>0</v>
      </c>
      <c r="AJ493" s="25">
        <f>SUM(AJ494:AJ501)</f>
        <v>0</v>
      </c>
    </row>
    <row r="494" spans="1:36" x14ac:dyDescent="0.35">
      <c r="A494" s="4" t="s">
        <v>208</v>
      </c>
      <c r="B494" s="9" t="s">
        <v>209</v>
      </c>
      <c r="C494" s="9" t="s">
        <v>41</v>
      </c>
      <c r="D494" s="9" t="s">
        <v>42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29" t="s">
        <v>369</v>
      </c>
      <c r="AI494" s="27" t="str">
        <f t="shared" ref="AI494:AI501" si="117">IF(AH494="X","",AG494)</f>
        <v/>
      </c>
      <c r="AJ494" s="36" t="str">
        <f>AI494</f>
        <v/>
      </c>
    </row>
    <row r="495" spans="1:36" x14ac:dyDescent="0.35">
      <c r="A495" s="4" t="s">
        <v>208</v>
      </c>
      <c r="B495" s="9" t="s">
        <v>209</v>
      </c>
      <c r="C495" s="9" t="s">
        <v>43</v>
      </c>
      <c r="D495" s="9" t="s">
        <v>44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29" t="s">
        <v>369</v>
      </c>
      <c r="AI495" s="27" t="str">
        <f t="shared" si="117"/>
        <v/>
      </c>
      <c r="AJ495" s="36" t="str">
        <f t="shared" ref="AJ495:AJ514" si="118">AI495</f>
        <v/>
      </c>
    </row>
    <row r="496" spans="1:36" x14ac:dyDescent="0.35">
      <c r="A496" s="4" t="s">
        <v>208</v>
      </c>
      <c r="B496" s="9" t="s">
        <v>209</v>
      </c>
      <c r="C496" s="9" t="s">
        <v>45</v>
      </c>
      <c r="D496" s="9" t="s">
        <v>46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29" t="s">
        <v>369</v>
      </c>
      <c r="AI496" s="27" t="str">
        <f t="shared" si="117"/>
        <v/>
      </c>
      <c r="AJ496" s="36" t="str">
        <f t="shared" si="118"/>
        <v/>
      </c>
    </row>
    <row r="497" spans="1:36" x14ac:dyDescent="0.35">
      <c r="A497" s="4" t="s">
        <v>208</v>
      </c>
      <c r="B497" s="9" t="s">
        <v>209</v>
      </c>
      <c r="C497" s="9" t="s">
        <v>47</v>
      </c>
      <c r="D497" s="9" t="s">
        <v>48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29" t="s">
        <v>369</v>
      </c>
      <c r="AI497" s="27" t="str">
        <f t="shared" si="117"/>
        <v/>
      </c>
      <c r="AJ497" s="36" t="str">
        <f t="shared" si="118"/>
        <v/>
      </c>
    </row>
    <row r="498" spans="1:36" x14ac:dyDescent="0.35">
      <c r="A498" s="4" t="s">
        <v>208</v>
      </c>
      <c r="B498" s="9" t="s">
        <v>209</v>
      </c>
      <c r="C498" s="9" t="s">
        <v>49</v>
      </c>
      <c r="D498" s="9" t="s">
        <v>50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29" t="s">
        <v>369</v>
      </c>
      <c r="AI498" s="27" t="str">
        <f t="shared" si="117"/>
        <v/>
      </c>
      <c r="AJ498" s="36" t="str">
        <f t="shared" si="118"/>
        <v/>
      </c>
    </row>
    <row r="499" spans="1:36" x14ac:dyDescent="0.35">
      <c r="A499" s="4" t="s">
        <v>208</v>
      </c>
      <c r="B499" s="9" t="s">
        <v>209</v>
      </c>
      <c r="C499" s="9" t="s">
        <v>51</v>
      </c>
      <c r="D499" s="9" t="s">
        <v>52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29" t="s">
        <v>369</v>
      </c>
      <c r="AI499" s="27" t="str">
        <f t="shared" si="117"/>
        <v/>
      </c>
      <c r="AJ499" s="36" t="str">
        <f t="shared" si="118"/>
        <v/>
      </c>
    </row>
    <row r="500" spans="1:36" x14ac:dyDescent="0.35">
      <c r="A500" s="4" t="s">
        <v>208</v>
      </c>
      <c r="B500" s="9" t="s">
        <v>209</v>
      </c>
      <c r="C500" s="9" t="s">
        <v>53</v>
      </c>
      <c r="D500" s="9" t="s">
        <v>54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29" t="s">
        <v>369</v>
      </c>
      <c r="AI500" s="27" t="str">
        <f t="shared" si="117"/>
        <v/>
      </c>
      <c r="AJ500" s="36" t="str">
        <f t="shared" si="118"/>
        <v/>
      </c>
    </row>
    <row r="501" spans="1:36" x14ac:dyDescent="0.35">
      <c r="A501" s="4" t="s">
        <v>208</v>
      </c>
      <c r="B501" s="9" t="s">
        <v>209</v>
      </c>
      <c r="C501" s="9" t="s">
        <v>55</v>
      </c>
      <c r="D501" s="9" t="s">
        <v>56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29"/>
      <c r="AI501" s="27">
        <f t="shared" si="117"/>
        <v>0</v>
      </c>
      <c r="AJ501" s="36">
        <f t="shared" si="118"/>
        <v>0</v>
      </c>
    </row>
    <row r="502" spans="1:36" x14ac:dyDescent="0.35">
      <c r="A502" s="4" t="s">
        <v>208</v>
      </c>
      <c r="B502" s="9" t="s">
        <v>209</v>
      </c>
      <c r="C502" s="9" t="s">
        <v>57</v>
      </c>
      <c r="D502" s="9" t="s">
        <v>58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35" t="s">
        <v>369</v>
      </c>
      <c r="AI502" s="24">
        <f>SUM(AI503:AI507)</f>
        <v>0</v>
      </c>
      <c r="AJ502" s="25">
        <f>SUM(AJ503:AJ507)</f>
        <v>0</v>
      </c>
    </row>
    <row r="503" spans="1:36" x14ac:dyDescent="0.35">
      <c r="A503" s="4" t="s">
        <v>208</v>
      </c>
      <c r="B503" s="9" t="s">
        <v>209</v>
      </c>
      <c r="C503" s="9" t="s">
        <v>59</v>
      </c>
      <c r="D503" s="9" t="s">
        <v>60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29" t="s">
        <v>369</v>
      </c>
      <c r="AI503" s="27" t="str">
        <f t="shared" ref="AI503:AI507" si="119">IF(AH503="X","",AG503)</f>
        <v/>
      </c>
      <c r="AJ503" s="36" t="str">
        <f t="shared" si="118"/>
        <v/>
      </c>
    </row>
    <row r="504" spans="1:36" x14ac:dyDescent="0.35">
      <c r="A504" s="4" t="s">
        <v>208</v>
      </c>
      <c r="B504" s="9" t="s">
        <v>209</v>
      </c>
      <c r="C504" s="9" t="s">
        <v>61</v>
      </c>
      <c r="D504" s="9" t="s">
        <v>62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29" t="s">
        <v>369</v>
      </c>
      <c r="AI504" s="27" t="str">
        <f t="shared" si="119"/>
        <v/>
      </c>
      <c r="AJ504" s="36" t="str">
        <f t="shared" si="118"/>
        <v/>
      </c>
    </row>
    <row r="505" spans="1:36" x14ac:dyDescent="0.35">
      <c r="A505" s="4" t="s">
        <v>208</v>
      </c>
      <c r="B505" s="9" t="s">
        <v>209</v>
      </c>
      <c r="C505" s="9" t="s">
        <v>63</v>
      </c>
      <c r="D505" s="9" t="s">
        <v>64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29" t="s">
        <v>369</v>
      </c>
      <c r="AI505" s="27" t="str">
        <f t="shared" si="119"/>
        <v/>
      </c>
      <c r="AJ505" s="36" t="str">
        <f t="shared" si="118"/>
        <v/>
      </c>
    </row>
    <row r="506" spans="1:36" x14ac:dyDescent="0.35">
      <c r="A506" s="4" t="s">
        <v>208</v>
      </c>
      <c r="B506" s="9" t="s">
        <v>209</v>
      </c>
      <c r="C506" s="9" t="s">
        <v>65</v>
      </c>
      <c r="D506" s="9" t="s">
        <v>66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29" t="s">
        <v>369</v>
      </c>
      <c r="AI506" s="27" t="str">
        <f t="shared" si="119"/>
        <v/>
      </c>
      <c r="AJ506" s="36" t="str">
        <f t="shared" si="118"/>
        <v/>
      </c>
    </row>
    <row r="507" spans="1:36" x14ac:dyDescent="0.35">
      <c r="A507" s="4" t="s">
        <v>208</v>
      </c>
      <c r="B507" s="9" t="s">
        <v>209</v>
      </c>
      <c r="C507" s="9" t="s">
        <v>67</v>
      </c>
      <c r="D507" s="9" t="s">
        <v>68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29" t="s">
        <v>369</v>
      </c>
      <c r="AI507" s="27" t="str">
        <f t="shared" si="119"/>
        <v/>
      </c>
      <c r="AJ507" s="36" t="str">
        <f t="shared" si="118"/>
        <v/>
      </c>
    </row>
    <row r="508" spans="1:36" x14ac:dyDescent="0.35">
      <c r="A508" s="4" t="s">
        <v>208</v>
      </c>
      <c r="B508" s="9" t="s">
        <v>209</v>
      </c>
      <c r="C508" s="9" t="s">
        <v>69</v>
      </c>
      <c r="D508" s="9" t="s">
        <v>70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35" t="s">
        <v>369</v>
      </c>
      <c r="AI508" s="24">
        <f>SUM(AI509:AI514)</f>
        <v>0</v>
      </c>
      <c r="AJ508" s="25">
        <f>SUM(AJ509:AJ514)</f>
        <v>0</v>
      </c>
    </row>
    <row r="509" spans="1:36" x14ac:dyDescent="0.35">
      <c r="A509" s="4" t="s">
        <v>208</v>
      </c>
      <c r="B509" s="9" t="s">
        <v>209</v>
      </c>
      <c r="C509" s="9" t="s">
        <v>71</v>
      </c>
      <c r="D509" s="9" t="s">
        <v>72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29" t="s">
        <v>369</v>
      </c>
      <c r="AI509" s="27" t="str">
        <f t="shared" ref="AI509:AI514" si="120">IF(AH509="X","",AG509)</f>
        <v/>
      </c>
      <c r="AJ509" s="36" t="str">
        <f t="shared" si="118"/>
        <v/>
      </c>
    </row>
    <row r="510" spans="1:36" x14ac:dyDescent="0.35">
      <c r="A510" s="4" t="s">
        <v>208</v>
      </c>
      <c r="B510" s="9" t="s">
        <v>209</v>
      </c>
      <c r="C510" s="9" t="s">
        <v>73</v>
      </c>
      <c r="D510" s="9" t="s">
        <v>74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29" t="s">
        <v>369</v>
      </c>
      <c r="AI510" s="27" t="str">
        <f t="shared" si="120"/>
        <v/>
      </c>
      <c r="AJ510" s="36" t="str">
        <f t="shared" si="118"/>
        <v/>
      </c>
    </row>
    <row r="511" spans="1:36" x14ac:dyDescent="0.35">
      <c r="A511" s="4" t="s">
        <v>208</v>
      </c>
      <c r="B511" s="9" t="s">
        <v>209</v>
      </c>
      <c r="C511" s="9" t="s">
        <v>75</v>
      </c>
      <c r="D511" s="9" t="s">
        <v>76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29" t="s">
        <v>369</v>
      </c>
      <c r="AI511" s="27" t="str">
        <f t="shared" si="120"/>
        <v/>
      </c>
      <c r="AJ511" s="36" t="str">
        <f t="shared" si="118"/>
        <v/>
      </c>
    </row>
    <row r="512" spans="1:36" x14ac:dyDescent="0.35">
      <c r="A512" s="4" t="s">
        <v>208</v>
      </c>
      <c r="B512" s="9" t="s">
        <v>209</v>
      </c>
      <c r="C512" s="9" t="s">
        <v>77</v>
      </c>
      <c r="D512" s="9" t="s">
        <v>78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29" t="s">
        <v>369</v>
      </c>
      <c r="AI512" s="27" t="str">
        <f t="shared" si="120"/>
        <v/>
      </c>
      <c r="AJ512" s="36" t="str">
        <f t="shared" si="118"/>
        <v/>
      </c>
    </row>
    <row r="513" spans="1:37" x14ac:dyDescent="0.35">
      <c r="A513" s="4" t="s">
        <v>208</v>
      </c>
      <c r="B513" s="9" t="s">
        <v>209</v>
      </c>
      <c r="C513" s="9" t="s">
        <v>79</v>
      </c>
      <c r="D513" s="9" t="s">
        <v>80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29" t="s">
        <v>369</v>
      </c>
      <c r="AI513" s="27" t="str">
        <f t="shared" si="120"/>
        <v/>
      </c>
      <c r="AJ513" s="36" t="str">
        <f t="shared" si="118"/>
        <v/>
      </c>
    </row>
    <row r="514" spans="1:37" x14ac:dyDescent="0.35">
      <c r="A514" s="4" t="s">
        <v>208</v>
      </c>
      <c r="B514" s="9" t="s">
        <v>209</v>
      </c>
      <c r="C514" s="9" t="s">
        <v>81</v>
      </c>
      <c r="D514" s="9" t="s">
        <v>82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29" t="s">
        <v>369</v>
      </c>
      <c r="AI514" s="27" t="str">
        <f t="shared" si="120"/>
        <v/>
      </c>
      <c r="AJ514" s="36" t="str">
        <f t="shared" si="118"/>
        <v/>
      </c>
    </row>
    <row r="515" spans="1:37" x14ac:dyDescent="0.35">
      <c r="A515" s="4" t="s">
        <v>208</v>
      </c>
      <c r="B515" s="9" t="s">
        <v>209</v>
      </c>
      <c r="C515" s="9" t="s">
        <v>83</v>
      </c>
      <c r="D515" s="9" t="s">
        <v>84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35"/>
      <c r="AI515" s="24">
        <f>SUM(AI516:AI524)</f>
        <v>0</v>
      </c>
      <c r="AJ515" s="25">
        <f>SUM(AJ516:AJ524)</f>
        <v>0</v>
      </c>
    </row>
    <row r="516" spans="1:37" x14ac:dyDescent="0.35">
      <c r="A516" s="4" t="s">
        <v>208</v>
      </c>
      <c r="B516" s="9" t="s">
        <v>209</v>
      </c>
      <c r="C516" s="9" t="s">
        <v>85</v>
      </c>
      <c r="D516" s="9" t="s">
        <v>86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29"/>
      <c r="AI516" s="27">
        <f t="shared" ref="AI516:AI524" si="121">IF(AH516="X","",AG516)</f>
        <v>0</v>
      </c>
      <c r="AJ516" s="36">
        <f>AI516</f>
        <v>0</v>
      </c>
    </row>
    <row r="517" spans="1:37" x14ac:dyDescent="0.35">
      <c r="A517" s="4" t="s">
        <v>208</v>
      </c>
      <c r="B517" s="9" t="s">
        <v>209</v>
      </c>
      <c r="C517" s="9" t="s">
        <v>87</v>
      </c>
      <c r="D517" s="9" t="s">
        <v>88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29"/>
      <c r="AI517" s="27">
        <f t="shared" si="121"/>
        <v>0</v>
      </c>
      <c r="AJ517" s="36">
        <f>AI517/3</f>
        <v>0</v>
      </c>
      <c r="AK517" s="21" t="s">
        <v>375</v>
      </c>
    </row>
    <row r="518" spans="1:37" x14ac:dyDescent="0.35">
      <c r="A518" s="4" t="s">
        <v>208</v>
      </c>
      <c r="B518" s="9" t="s">
        <v>209</v>
      </c>
      <c r="C518" s="9" t="s">
        <v>89</v>
      </c>
      <c r="D518" s="9" t="s">
        <v>90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29"/>
      <c r="AI518" s="27">
        <f t="shared" si="121"/>
        <v>0</v>
      </c>
      <c r="AJ518" s="36">
        <f t="shared" ref="AJ518:AJ561" si="122">AI518</f>
        <v>0</v>
      </c>
    </row>
    <row r="519" spans="1:37" x14ac:dyDescent="0.35">
      <c r="A519" s="4" t="s">
        <v>208</v>
      </c>
      <c r="B519" s="9" t="s">
        <v>209</v>
      </c>
      <c r="C519" s="9" t="s">
        <v>91</v>
      </c>
      <c r="D519" s="9" t="s">
        <v>92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29"/>
      <c r="AI519" s="27">
        <f t="shared" si="121"/>
        <v>0</v>
      </c>
      <c r="AJ519" s="36">
        <f t="shared" si="122"/>
        <v>0</v>
      </c>
    </row>
    <row r="520" spans="1:37" x14ac:dyDescent="0.35">
      <c r="A520" s="4" t="s">
        <v>208</v>
      </c>
      <c r="B520" s="9" t="s">
        <v>209</v>
      </c>
      <c r="C520" s="9" t="s">
        <v>93</v>
      </c>
      <c r="D520" s="9" t="s">
        <v>94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29" t="s">
        <v>369</v>
      </c>
      <c r="AI520" s="27" t="str">
        <f t="shared" si="121"/>
        <v/>
      </c>
      <c r="AJ520" s="36" t="str">
        <f t="shared" si="122"/>
        <v/>
      </c>
    </row>
    <row r="521" spans="1:37" x14ac:dyDescent="0.35">
      <c r="A521" s="4" t="s">
        <v>208</v>
      </c>
      <c r="B521" s="9" t="s">
        <v>209</v>
      </c>
      <c r="C521" s="9" t="s">
        <v>95</v>
      </c>
      <c r="D521" s="9" t="s">
        <v>96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29"/>
      <c r="AI521" s="27">
        <f t="shared" si="121"/>
        <v>0</v>
      </c>
      <c r="AJ521" s="36">
        <f t="shared" si="122"/>
        <v>0</v>
      </c>
    </row>
    <row r="522" spans="1:37" x14ac:dyDescent="0.35">
      <c r="A522" s="4" t="s">
        <v>208</v>
      </c>
      <c r="B522" s="9" t="s">
        <v>209</v>
      </c>
      <c r="C522" s="9" t="s">
        <v>97</v>
      </c>
      <c r="D522" s="9" t="s">
        <v>98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29"/>
      <c r="AI522" s="27">
        <f t="shared" si="121"/>
        <v>0</v>
      </c>
      <c r="AJ522" s="36">
        <f t="shared" si="122"/>
        <v>0</v>
      </c>
    </row>
    <row r="523" spans="1:37" x14ac:dyDescent="0.35">
      <c r="A523" s="4" t="s">
        <v>208</v>
      </c>
      <c r="B523" s="9" t="s">
        <v>209</v>
      </c>
      <c r="C523" s="9" t="s">
        <v>99</v>
      </c>
      <c r="D523" s="9" t="s">
        <v>100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29"/>
      <c r="AI523" s="27">
        <f t="shared" si="121"/>
        <v>0</v>
      </c>
      <c r="AJ523" s="36">
        <f t="shared" si="122"/>
        <v>0</v>
      </c>
    </row>
    <row r="524" spans="1:37" x14ac:dyDescent="0.35">
      <c r="A524" s="4" t="s">
        <v>208</v>
      </c>
      <c r="B524" s="9" t="s">
        <v>209</v>
      </c>
      <c r="C524" s="9" t="s">
        <v>101</v>
      </c>
      <c r="D524" s="9" t="s">
        <v>102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29"/>
      <c r="AI524" s="27">
        <f t="shared" si="121"/>
        <v>0</v>
      </c>
      <c r="AJ524" s="36">
        <f t="shared" si="122"/>
        <v>0</v>
      </c>
    </row>
    <row r="525" spans="1:37" x14ac:dyDescent="0.35">
      <c r="A525" s="4" t="s">
        <v>208</v>
      </c>
      <c r="B525" s="9" t="s">
        <v>209</v>
      </c>
      <c r="C525" s="9" t="s">
        <v>103</v>
      </c>
      <c r="D525" s="9" t="s">
        <v>104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35"/>
      <c r="AI525" s="24">
        <f>SUM(AI526:AI531)</f>
        <v>0</v>
      </c>
      <c r="AJ525" s="25">
        <f>SUM(AJ526:AJ531)</f>
        <v>0</v>
      </c>
    </row>
    <row r="526" spans="1:37" x14ac:dyDescent="0.35">
      <c r="A526" s="4" t="s">
        <v>208</v>
      </c>
      <c r="B526" s="9" t="s">
        <v>209</v>
      </c>
      <c r="C526" s="9" t="s">
        <v>105</v>
      </c>
      <c r="D526" s="9" t="s">
        <v>106</v>
      </c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29" t="s">
        <v>369</v>
      </c>
      <c r="AI526" s="27" t="str">
        <f t="shared" ref="AI526:AI531" si="123">IF(AH526="X","",AG526)</f>
        <v/>
      </c>
      <c r="AJ526" s="36" t="str">
        <f t="shared" si="122"/>
        <v/>
      </c>
    </row>
    <row r="527" spans="1:37" x14ac:dyDescent="0.35">
      <c r="A527" s="4" t="s">
        <v>208</v>
      </c>
      <c r="B527" s="9" t="s">
        <v>209</v>
      </c>
      <c r="C527" s="9" t="s">
        <v>107</v>
      </c>
      <c r="D527" s="9" t="s">
        <v>108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29" t="s">
        <v>369</v>
      </c>
      <c r="AI527" s="27" t="str">
        <f t="shared" si="123"/>
        <v/>
      </c>
      <c r="AJ527" s="36" t="str">
        <f t="shared" si="122"/>
        <v/>
      </c>
    </row>
    <row r="528" spans="1:37" x14ac:dyDescent="0.35">
      <c r="A528" s="4" t="s">
        <v>208</v>
      </c>
      <c r="B528" s="9" t="s">
        <v>209</v>
      </c>
      <c r="C528" s="9" t="s">
        <v>109</v>
      </c>
      <c r="D528" s="9" t="s">
        <v>110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29" t="s">
        <v>369</v>
      </c>
      <c r="AI528" s="27" t="str">
        <f t="shared" si="123"/>
        <v/>
      </c>
      <c r="AJ528" s="36" t="str">
        <f t="shared" si="122"/>
        <v/>
      </c>
    </row>
    <row r="529" spans="1:37" x14ac:dyDescent="0.35">
      <c r="A529" s="4" t="s">
        <v>208</v>
      </c>
      <c r="B529" s="9" t="s">
        <v>209</v>
      </c>
      <c r="C529" s="9" t="s">
        <v>111</v>
      </c>
      <c r="D529" s="9" t="s">
        <v>112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29" t="s">
        <v>369</v>
      </c>
      <c r="AI529" s="27" t="str">
        <f t="shared" si="123"/>
        <v/>
      </c>
      <c r="AJ529" s="36" t="str">
        <f t="shared" si="122"/>
        <v/>
      </c>
    </row>
    <row r="530" spans="1:37" x14ac:dyDescent="0.35">
      <c r="A530" s="4" t="s">
        <v>208</v>
      </c>
      <c r="B530" s="9" t="s">
        <v>209</v>
      </c>
      <c r="C530" s="9" t="s">
        <v>113</v>
      </c>
      <c r="D530" s="9" t="s">
        <v>114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29" t="s">
        <v>369</v>
      </c>
      <c r="AI530" s="27" t="str">
        <f t="shared" si="123"/>
        <v/>
      </c>
      <c r="AJ530" s="36" t="str">
        <f t="shared" si="122"/>
        <v/>
      </c>
    </row>
    <row r="531" spans="1:37" x14ac:dyDescent="0.35">
      <c r="A531" s="4" t="s">
        <v>208</v>
      </c>
      <c r="B531" s="9" t="s">
        <v>209</v>
      </c>
      <c r="C531" s="9" t="s">
        <v>115</v>
      </c>
      <c r="D531" s="9" t="s">
        <v>116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29" t="s">
        <v>369</v>
      </c>
      <c r="AI531" s="27" t="str">
        <f t="shared" si="123"/>
        <v/>
      </c>
      <c r="AJ531" s="36" t="str">
        <f t="shared" si="122"/>
        <v/>
      </c>
    </row>
    <row r="532" spans="1:37" x14ac:dyDescent="0.35">
      <c r="A532" s="4" t="s">
        <v>208</v>
      </c>
      <c r="B532" s="9" t="s">
        <v>209</v>
      </c>
      <c r="C532" s="9" t="s">
        <v>117</v>
      </c>
      <c r="D532" s="9" t="s">
        <v>118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35"/>
      <c r="AI532" s="24">
        <f>SUM(AI533:AI538)</f>
        <v>0</v>
      </c>
      <c r="AJ532" s="25">
        <f>SUM(AJ533:AJ538)</f>
        <v>0</v>
      </c>
    </row>
    <row r="533" spans="1:37" x14ac:dyDescent="0.35">
      <c r="A533" s="4" t="s">
        <v>208</v>
      </c>
      <c r="B533" s="9" t="s">
        <v>209</v>
      </c>
      <c r="C533" s="9" t="s">
        <v>119</v>
      </c>
      <c r="D533" s="9" t="s">
        <v>120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29"/>
      <c r="AI533" s="27">
        <f t="shared" ref="AI533:AI538" si="124">IF(AH533="X","",AG533)</f>
        <v>0</v>
      </c>
      <c r="AJ533" s="36">
        <f>AI533/3</f>
        <v>0</v>
      </c>
      <c r="AK533" s="21" t="s">
        <v>375</v>
      </c>
    </row>
    <row r="534" spans="1:37" x14ac:dyDescent="0.35">
      <c r="A534" s="4" t="s">
        <v>208</v>
      </c>
      <c r="B534" s="9" t="s">
        <v>209</v>
      </c>
      <c r="C534" s="9" t="s">
        <v>121</v>
      </c>
      <c r="D534" s="9" t="s">
        <v>122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29" t="s">
        <v>369</v>
      </c>
      <c r="AI534" s="27" t="str">
        <f t="shared" si="124"/>
        <v/>
      </c>
      <c r="AJ534" s="36" t="str">
        <f t="shared" si="122"/>
        <v/>
      </c>
      <c r="AK534" s="21"/>
    </row>
    <row r="535" spans="1:37" x14ac:dyDescent="0.35">
      <c r="A535" s="4" t="s">
        <v>208</v>
      </c>
      <c r="B535" s="9" t="s">
        <v>209</v>
      </c>
      <c r="C535" s="9" t="s">
        <v>123</v>
      </c>
      <c r="D535" s="9" t="s">
        <v>124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29" t="s">
        <v>369</v>
      </c>
      <c r="AI535" s="27" t="str">
        <f t="shared" si="124"/>
        <v/>
      </c>
      <c r="AJ535" s="36" t="str">
        <f t="shared" si="122"/>
        <v/>
      </c>
      <c r="AK535" s="21"/>
    </row>
    <row r="536" spans="1:37" x14ac:dyDescent="0.35">
      <c r="A536" s="4" t="s">
        <v>208</v>
      </c>
      <c r="B536" s="9" t="s">
        <v>209</v>
      </c>
      <c r="C536" s="9" t="s">
        <v>125</v>
      </c>
      <c r="D536" s="9" t="s">
        <v>126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29" t="s">
        <v>369</v>
      </c>
      <c r="AI536" s="27" t="str">
        <f t="shared" si="124"/>
        <v/>
      </c>
      <c r="AJ536" s="36" t="str">
        <f t="shared" si="122"/>
        <v/>
      </c>
      <c r="AK536" s="21"/>
    </row>
    <row r="537" spans="1:37" x14ac:dyDescent="0.35">
      <c r="A537" s="4" t="s">
        <v>208</v>
      </c>
      <c r="B537" s="9" t="s">
        <v>209</v>
      </c>
      <c r="C537" s="9" t="s">
        <v>127</v>
      </c>
      <c r="D537" s="9" t="s">
        <v>128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29"/>
      <c r="AI537" s="27">
        <f t="shared" si="124"/>
        <v>0</v>
      </c>
      <c r="AJ537" s="36">
        <f t="shared" si="122"/>
        <v>0</v>
      </c>
      <c r="AK537" s="21"/>
    </row>
    <row r="538" spans="1:37" x14ac:dyDescent="0.35">
      <c r="A538" s="4" t="s">
        <v>208</v>
      </c>
      <c r="B538" s="9" t="s">
        <v>209</v>
      </c>
      <c r="C538" s="9" t="s">
        <v>129</v>
      </c>
      <c r="D538" s="9" t="s">
        <v>130</v>
      </c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29"/>
      <c r="AI538" s="27">
        <f t="shared" si="124"/>
        <v>0</v>
      </c>
      <c r="AJ538" s="36">
        <f>AI538/3</f>
        <v>0</v>
      </c>
      <c r="AK538" s="21" t="s">
        <v>375</v>
      </c>
    </row>
    <row r="539" spans="1:37" x14ac:dyDescent="0.35">
      <c r="A539" s="4" t="s">
        <v>208</v>
      </c>
      <c r="B539" s="9" t="s">
        <v>209</v>
      </c>
      <c r="C539" s="9" t="s">
        <v>131</v>
      </c>
      <c r="D539" s="9" t="s">
        <v>132</v>
      </c>
      <c r="E539" s="5">
        <v>4.7E-2</v>
      </c>
      <c r="F539" s="5">
        <v>4.4999999999999998E-2</v>
      </c>
      <c r="G539" s="5">
        <v>4.3999999999999997E-2</v>
      </c>
      <c r="H539" s="5">
        <v>3.9E-2</v>
      </c>
      <c r="I539" s="5">
        <v>3.6999999999999998E-2</v>
      </c>
      <c r="J539" s="5">
        <v>4.4999999999999998E-2</v>
      </c>
      <c r="K539" s="5">
        <v>4.1000000000000002E-2</v>
      </c>
      <c r="L539" s="5">
        <v>4.7E-2</v>
      </c>
      <c r="M539" s="5">
        <v>4.4999999999999998E-2</v>
      </c>
      <c r="N539" s="5">
        <v>5.6000000000000001E-2</v>
      </c>
      <c r="O539" s="5">
        <v>0.06</v>
      </c>
      <c r="P539" s="5">
        <v>6.0999999999999999E-2</v>
      </c>
      <c r="Q539" s="5">
        <v>6.7000000000000004E-2</v>
      </c>
      <c r="R539" s="5">
        <v>5.8000000000000003E-2</v>
      </c>
      <c r="S539" s="5">
        <v>0.06</v>
      </c>
      <c r="T539" s="5">
        <v>5.8000000000000003E-2</v>
      </c>
      <c r="U539" s="5">
        <v>5.7000000000000002E-2</v>
      </c>
      <c r="V539" s="5">
        <v>5.8999999999999997E-2</v>
      </c>
      <c r="W539" s="5">
        <v>5.7000000000000002E-2</v>
      </c>
      <c r="X539" s="5">
        <v>5.2999999999999999E-2</v>
      </c>
      <c r="Y539" s="5">
        <v>5.5E-2</v>
      </c>
      <c r="Z539" s="5">
        <v>5.2999999999999999E-2</v>
      </c>
      <c r="AA539" s="5">
        <v>5.5E-2</v>
      </c>
      <c r="AB539" s="5">
        <v>5.0999999999999997E-2</v>
      </c>
      <c r="AC539" s="5">
        <v>5.7000000000000002E-2</v>
      </c>
      <c r="AD539" s="5">
        <v>6.5000000000000002E-2</v>
      </c>
      <c r="AE539" s="5">
        <v>6.8000000000000005E-2</v>
      </c>
      <c r="AF539" s="5">
        <v>7.0999999999999994E-2</v>
      </c>
      <c r="AG539" s="5">
        <v>6.6000000000000003E-2</v>
      </c>
      <c r="AH539" s="35" t="s">
        <v>369</v>
      </c>
      <c r="AI539" s="24">
        <f>SUM(AI540:AI545)</f>
        <v>0</v>
      </c>
      <c r="AJ539" s="25">
        <f>SUM(AJ540:AJ545)</f>
        <v>0</v>
      </c>
    </row>
    <row r="540" spans="1:37" x14ac:dyDescent="0.35">
      <c r="A540" s="4" t="s">
        <v>208</v>
      </c>
      <c r="B540" s="9" t="s">
        <v>209</v>
      </c>
      <c r="C540" s="9" t="s">
        <v>133</v>
      </c>
      <c r="D540" s="9" t="s">
        <v>134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29" t="s">
        <v>369</v>
      </c>
      <c r="AI540" s="27" t="str">
        <f t="shared" ref="AI540:AI545" si="125">IF(AH540="X","",AG540)</f>
        <v/>
      </c>
      <c r="AJ540" s="36" t="str">
        <f t="shared" si="122"/>
        <v/>
      </c>
    </row>
    <row r="541" spans="1:37" x14ac:dyDescent="0.35">
      <c r="A541" s="4" t="s">
        <v>208</v>
      </c>
      <c r="B541" s="9" t="s">
        <v>209</v>
      </c>
      <c r="C541" s="9" t="s">
        <v>135</v>
      </c>
      <c r="D541" s="9" t="s">
        <v>136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29" t="s">
        <v>369</v>
      </c>
      <c r="AI541" s="27" t="str">
        <f t="shared" si="125"/>
        <v/>
      </c>
      <c r="AJ541" s="36" t="str">
        <f t="shared" si="122"/>
        <v/>
      </c>
    </row>
    <row r="542" spans="1:37" x14ac:dyDescent="0.35">
      <c r="A542" s="4" t="s">
        <v>208</v>
      </c>
      <c r="B542" s="9" t="s">
        <v>209</v>
      </c>
      <c r="C542" s="9" t="s">
        <v>137</v>
      </c>
      <c r="D542" s="9" t="s">
        <v>138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29" t="s">
        <v>369</v>
      </c>
      <c r="AI542" s="27" t="str">
        <f t="shared" si="125"/>
        <v/>
      </c>
      <c r="AJ542" s="36" t="str">
        <f t="shared" si="122"/>
        <v/>
      </c>
    </row>
    <row r="543" spans="1:37" x14ac:dyDescent="0.35">
      <c r="A543" s="4" t="s">
        <v>208</v>
      </c>
      <c r="B543" s="9" t="s">
        <v>209</v>
      </c>
      <c r="C543" s="9" t="s">
        <v>139</v>
      </c>
      <c r="D543" s="9" t="s">
        <v>140</v>
      </c>
      <c r="E543" s="5">
        <v>4.7E-2</v>
      </c>
      <c r="F543" s="5">
        <v>4.4999999999999998E-2</v>
      </c>
      <c r="G543" s="5">
        <v>4.3999999999999997E-2</v>
      </c>
      <c r="H543" s="5">
        <v>3.9E-2</v>
      </c>
      <c r="I543" s="5">
        <v>3.6999999999999998E-2</v>
      </c>
      <c r="J543" s="5">
        <v>4.4999999999999998E-2</v>
      </c>
      <c r="K543" s="5">
        <v>4.1000000000000002E-2</v>
      </c>
      <c r="L543" s="5">
        <v>4.7E-2</v>
      </c>
      <c r="M543" s="5">
        <v>4.4999999999999998E-2</v>
      </c>
      <c r="N543" s="5">
        <v>5.6000000000000001E-2</v>
      </c>
      <c r="O543" s="5">
        <v>0.06</v>
      </c>
      <c r="P543" s="5">
        <v>6.0999999999999999E-2</v>
      </c>
      <c r="Q543" s="5">
        <v>6.7000000000000004E-2</v>
      </c>
      <c r="R543" s="5">
        <v>5.8000000000000003E-2</v>
      </c>
      <c r="S543" s="5">
        <v>0.06</v>
      </c>
      <c r="T543" s="5">
        <v>5.8000000000000003E-2</v>
      </c>
      <c r="U543" s="5">
        <v>5.7000000000000002E-2</v>
      </c>
      <c r="V543" s="5">
        <v>5.8999999999999997E-2</v>
      </c>
      <c r="W543" s="5">
        <v>5.7000000000000002E-2</v>
      </c>
      <c r="X543" s="5">
        <v>5.2999999999999999E-2</v>
      </c>
      <c r="Y543" s="5">
        <v>5.5E-2</v>
      </c>
      <c r="Z543" s="5">
        <v>5.2999999999999999E-2</v>
      </c>
      <c r="AA543" s="5">
        <v>5.5E-2</v>
      </c>
      <c r="AB543" s="5">
        <v>5.0999999999999997E-2</v>
      </c>
      <c r="AC543" s="5">
        <v>5.7000000000000002E-2</v>
      </c>
      <c r="AD543" s="5">
        <v>6.5000000000000002E-2</v>
      </c>
      <c r="AE543" s="5">
        <v>6.8000000000000005E-2</v>
      </c>
      <c r="AF543" s="5">
        <v>7.0999999999999994E-2</v>
      </c>
      <c r="AG543" s="5">
        <v>6.6000000000000003E-2</v>
      </c>
      <c r="AH543" s="29" t="s">
        <v>369</v>
      </c>
      <c r="AI543" s="27" t="str">
        <f t="shared" si="125"/>
        <v/>
      </c>
      <c r="AJ543" s="36" t="str">
        <f t="shared" si="122"/>
        <v/>
      </c>
    </row>
    <row r="544" spans="1:37" x14ac:dyDescent="0.35">
      <c r="A544" s="4" t="s">
        <v>208</v>
      </c>
      <c r="B544" s="9" t="s">
        <v>209</v>
      </c>
      <c r="C544" s="9" t="s">
        <v>141</v>
      </c>
      <c r="D544" s="9" t="s">
        <v>142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29" t="s">
        <v>369</v>
      </c>
      <c r="AI544" s="27" t="str">
        <f t="shared" si="125"/>
        <v/>
      </c>
      <c r="AJ544" s="36" t="str">
        <f t="shared" si="122"/>
        <v/>
      </c>
    </row>
    <row r="545" spans="1:36" x14ac:dyDescent="0.35">
      <c r="A545" s="4" t="s">
        <v>208</v>
      </c>
      <c r="B545" s="9" t="s">
        <v>209</v>
      </c>
      <c r="C545" s="9" t="s">
        <v>143</v>
      </c>
      <c r="D545" s="9" t="s">
        <v>144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29" t="s">
        <v>369</v>
      </c>
      <c r="AI545" s="27" t="str">
        <f t="shared" si="125"/>
        <v/>
      </c>
      <c r="AJ545" s="36" t="str">
        <f t="shared" si="122"/>
        <v/>
      </c>
    </row>
    <row r="546" spans="1:36" x14ac:dyDescent="0.35">
      <c r="A546" s="4" t="s">
        <v>208</v>
      </c>
      <c r="B546" s="9" t="s">
        <v>209</v>
      </c>
      <c r="C546" s="9" t="s">
        <v>145</v>
      </c>
      <c r="D546" s="9" t="s">
        <v>146</v>
      </c>
      <c r="E546" s="5">
        <v>1.7999999999999999E-2</v>
      </c>
      <c r="F546" s="5">
        <v>1.7000000000000001E-2</v>
      </c>
      <c r="G546" s="5">
        <v>1.6E-2</v>
      </c>
      <c r="H546" s="5">
        <v>1.4999999999999999E-2</v>
      </c>
      <c r="I546" s="5">
        <v>1.4E-2</v>
      </c>
      <c r="J546" s="5">
        <v>1.6E-2</v>
      </c>
      <c r="K546" s="5">
        <v>1.4999999999999999E-2</v>
      </c>
      <c r="L546" s="5">
        <v>1.7999999999999999E-2</v>
      </c>
      <c r="M546" s="5">
        <v>1.7000000000000001E-2</v>
      </c>
      <c r="N546" s="5">
        <v>3.3000000000000002E-2</v>
      </c>
      <c r="O546" s="5">
        <v>3.7999999999999999E-2</v>
      </c>
      <c r="P546" s="5">
        <v>2.3E-2</v>
      </c>
      <c r="Q546" s="5">
        <v>2.4E-2</v>
      </c>
      <c r="R546" s="5">
        <v>2.1000000000000001E-2</v>
      </c>
      <c r="S546" s="5">
        <v>4.2000000000000003E-2</v>
      </c>
      <c r="T546" s="5">
        <v>4.2000000000000003E-2</v>
      </c>
      <c r="U546" s="5">
        <v>4.2999999999999997E-2</v>
      </c>
      <c r="V546" s="5">
        <v>4.2999999999999997E-2</v>
      </c>
      <c r="W546" s="5">
        <v>0.04</v>
      </c>
      <c r="X546" s="5">
        <v>0.04</v>
      </c>
      <c r="Y546" s="5">
        <v>0.04</v>
      </c>
      <c r="Z546" s="5">
        <v>3.9E-2</v>
      </c>
      <c r="AA546" s="5">
        <v>3.6999999999999998E-2</v>
      </c>
      <c r="AB546" s="5">
        <v>4.4999999999999998E-2</v>
      </c>
      <c r="AC546" s="5">
        <v>5.2999999999999999E-2</v>
      </c>
      <c r="AD546" s="5">
        <v>4.9000000000000002E-2</v>
      </c>
      <c r="AE546" s="5">
        <v>5.3999999999999999E-2</v>
      </c>
      <c r="AF546" s="5">
        <v>7.1999999999999995E-2</v>
      </c>
      <c r="AG546" s="5">
        <v>8.8999999999999996E-2</v>
      </c>
      <c r="AH546" s="35"/>
      <c r="AI546" s="24">
        <f>SUM(AI547:AI552)</f>
        <v>8.8999999999999996E-2</v>
      </c>
      <c r="AJ546" s="25">
        <f>SUM(AJ547:AJ552)</f>
        <v>8.8999999999999996E-2</v>
      </c>
    </row>
    <row r="547" spans="1:36" x14ac:dyDescent="0.35">
      <c r="A547" s="4" t="s">
        <v>208</v>
      </c>
      <c r="B547" s="9" t="s">
        <v>209</v>
      </c>
      <c r="C547" s="9" t="s">
        <v>147</v>
      </c>
      <c r="D547" s="9" t="s">
        <v>148</v>
      </c>
      <c r="E547" s="5">
        <v>1.2999999999999999E-2</v>
      </c>
      <c r="F547" s="5">
        <v>1.2E-2</v>
      </c>
      <c r="G547" s="5">
        <v>1.0999999999999999E-2</v>
      </c>
      <c r="H547" s="5">
        <v>1.0999999999999999E-2</v>
      </c>
      <c r="I547" s="5">
        <v>0.01</v>
      </c>
      <c r="J547" s="5">
        <v>1.0999999999999999E-2</v>
      </c>
      <c r="K547" s="5">
        <v>1.0999999999999999E-2</v>
      </c>
      <c r="L547" s="5">
        <v>1.2999999999999999E-2</v>
      </c>
      <c r="M547" s="5">
        <v>1.2E-2</v>
      </c>
      <c r="N547" s="5">
        <v>2.3E-2</v>
      </c>
      <c r="O547" s="5">
        <v>2.7E-2</v>
      </c>
      <c r="P547" s="5">
        <v>1.6E-2</v>
      </c>
      <c r="Q547" s="5">
        <v>1.7000000000000001E-2</v>
      </c>
      <c r="R547" s="5">
        <v>1.4999999999999999E-2</v>
      </c>
      <c r="S547" s="5">
        <v>2.9000000000000001E-2</v>
      </c>
      <c r="T547" s="5">
        <v>2.8000000000000001E-2</v>
      </c>
      <c r="U547" s="5">
        <v>2.9000000000000001E-2</v>
      </c>
      <c r="V547" s="5">
        <v>0.03</v>
      </c>
      <c r="W547" s="5">
        <v>2.8000000000000001E-2</v>
      </c>
      <c r="X547" s="5">
        <v>2.7E-2</v>
      </c>
      <c r="Y547" s="5">
        <v>2.7E-2</v>
      </c>
      <c r="Z547" s="5">
        <v>2.7E-2</v>
      </c>
      <c r="AA547" s="5">
        <v>2.5999999999999999E-2</v>
      </c>
      <c r="AB547" s="5">
        <v>3.4000000000000002E-2</v>
      </c>
      <c r="AC547" s="5">
        <v>4.1000000000000002E-2</v>
      </c>
      <c r="AD547" s="5">
        <v>3.6999999999999998E-2</v>
      </c>
      <c r="AE547" s="5">
        <v>0.04</v>
      </c>
      <c r="AF547" s="5">
        <v>5.2999999999999999E-2</v>
      </c>
      <c r="AG547" s="5">
        <v>5.7000000000000002E-2</v>
      </c>
      <c r="AH547" s="29"/>
      <c r="AI547" s="27">
        <f t="shared" ref="AI547:AI552" si="126">IF(AH547="X","",AG547)</f>
        <v>5.7000000000000002E-2</v>
      </c>
      <c r="AJ547" s="36">
        <f t="shared" si="122"/>
        <v>5.7000000000000002E-2</v>
      </c>
    </row>
    <row r="548" spans="1:36" x14ac:dyDescent="0.35">
      <c r="A548" s="4" t="s">
        <v>208</v>
      </c>
      <c r="B548" s="9" t="s">
        <v>209</v>
      </c>
      <c r="C548" s="9" t="s">
        <v>149</v>
      </c>
      <c r="D548" s="9" t="s">
        <v>150</v>
      </c>
      <c r="E548" s="5">
        <v>5.0000000000000001E-3</v>
      </c>
      <c r="F548" s="5">
        <v>5.0000000000000001E-3</v>
      </c>
      <c r="G548" s="5">
        <v>5.0000000000000001E-3</v>
      </c>
      <c r="H548" s="5">
        <v>4.0000000000000001E-3</v>
      </c>
      <c r="I548" s="5">
        <v>4.0000000000000001E-3</v>
      </c>
      <c r="J548" s="5">
        <v>5.0000000000000001E-3</v>
      </c>
      <c r="K548" s="5">
        <v>4.0000000000000001E-3</v>
      </c>
      <c r="L548" s="5">
        <v>5.0000000000000001E-3</v>
      </c>
      <c r="M548" s="5">
        <v>5.0000000000000001E-3</v>
      </c>
      <c r="N548" s="5">
        <v>0.01</v>
      </c>
      <c r="O548" s="5">
        <v>1.0999999999999999E-2</v>
      </c>
      <c r="P548" s="5">
        <v>7.0000000000000001E-3</v>
      </c>
      <c r="Q548" s="5">
        <v>7.0000000000000001E-3</v>
      </c>
      <c r="R548" s="5">
        <v>6.0000000000000001E-3</v>
      </c>
      <c r="S548" s="5">
        <v>1.2999999999999999E-2</v>
      </c>
      <c r="T548" s="5">
        <v>1.4E-2</v>
      </c>
      <c r="U548" s="5">
        <v>1.4E-2</v>
      </c>
      <c r="V548" s="5">
        <v>1.2999999999999999E-2</v>
      </c>
      <c r="W548" s="5">
        <v>1.2999999999999999E-2</v>
      </c>
      <c r="X548" s="5">
        <v>1.4E-2</v>
      </c>
      <c r="Y548" s="5">
        <v>1.2999999999999999E-2</v>
      </c>
      <c r="Z548" s="5">
        <v>1.2E-2</v>
      </c>
      <c r="AA548" s="5">
        <v>1.0999999999999999E-2</v>
      </c>
      <c r="AB548" s="5">
        <v>1.0999999999999999E-2</v>
      </c>
      <c r="AC548" s="5">
        <v>1.2E-2</v>
      </c>
      <c r="AD548" s="5">
        <v>1.2E-2</v>
      </c>
      <c r="AE548" s="5">
        <v>1.4E-2</v>
      </c>
      <c r="AF548" s="5">
        <v>1.9E-2</v>
      </c>
      <c r="AG548" s="5">
        <v>3.1E-2</v>
      </c>
      <c r="AH548" s="29"/>
      <c r="AI548" s="27">
        <f t="shared" si="126"/>
        <v>3.1E-2</v>
      </c>
      <c r="AJ548" s="36">
        <f t="shared" si="122"/>
        <v>3.1E-2</v>
      </c>
    </row>
    <row r="549" spans="1:36" x14ac:dyDescent="0.35">
      <c r="A549" s="4" t="s">
        <v>208</v>
      </c>
      <c r="B549" s="9" t="s">
        <v>209</v>
      </c>
      <c r="C549" s="9" t="s">
        <v>151</v>
      </c>
      <c r="D549" s="9" t="s">
        <v>152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1E-3</v>
      </c>
      <c r="AH549" s="29"/>
      <c r="AI549" s="27">
        <f t="shared" si="126"/>
        <v>1E-3</v>
      </c>
      <c r="AJ549" s="36">
        <f t="shared" si="122"/>
        <v>1E-3</v>
      </c>
    </row>
    <row r="550" spans="1:36" x14ac:dyDescent="0.35">
      <c r="A550" s="4" t="s">
        <v>208</v>
      </c>
      <c r="B550" s="9" t="s">
        <v>209</v>
      </c>
      <c r="C550" s="9" t="s">
        <v>153</v>
      </c>
      <c r="D550" s="9" t="s">
        <v>154</v>
      </c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29"/>
      <c r="AI550" s="27">
        <f t="shared" si="126"/>
        <v>0</v>
      </c>
      <c r="AJ550" s="36">
        <f t="shared" si="122"/>
        <v>0</v>
      </c>
    </row>
    <row r="551" spans="1:36" x14ac:dyDescent="0.35">
      <c r="A551" s="4" t="s">
        <v>208</v>
      </c>
      <c r="B551" s="9" t="s">
        <v>209</v>
      </c>
      <c r="C551" s="9" t="s">
        <v>155</v>
      </c>
      <c r="D551" s="9" t="s">
        <v>156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29"/>
      <c r="AI551" s="27">
        <f t="shared" si="126"/>
        <v>0</v>
      </c>
      <c r="AJ551" s="36">
        <f t="shared" si="122"/>
        <v>0</v>
      </c>
    </row>
    <row r="552" spans="1:36" x14ac:dyDescent="0.35">
      <c r="A552" s="4" t="s">
        <v>208</v>
      </c>
      <c r="B552" s="9" t="s">
        <v>209</v>
      </c>
      <c r="C552" s="9" t="s">
        <v>157</v>
      </c>
      <c r="D552" s="9" t="s">
        <v>158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29"/>
      <c r="AI552" s="27">
        <f t="shared" si="126"/>
        <v>0</v>
      </c>
      <c r="AJ552" s="36">
        <f t="shared" si="122"/>
        <v>0</v>
      </c>
    </row>
    <row r="553" spans="1:36" x14ac:dyDescent="0.35">
      <c r="A553" s="4" t="s">
        <v>208</v>
      </c>
      <c r="B553" s="9" t="s">
        <v>209</v>
      </c>
      <c r="C553" s="9" t="s">
        <v>159</v>
      </c>
      <c r="D553" s="9" t="s">
        <v>160</v>
      </c>
      <c r="E553" s="5">
        <v>0.90300000000000002</v>
      </c>
      <c r="F553" s="5">
        <v>0.96</v>
      </c>
      <c r="G553" s="5">
        <v>0.98799999999999999</v>
      </c>
      <c r="H553" s="5">
        <v>0.97199999999999998</v>
      </c>
      <c r="I553" s="5">
        <v>0.85799999999999998</v>
      </c>
      <c r="J553" s="5">
        <v>0.98799999999999999</v>
      </c>
      <c r="K553" s="5">
        <v>0.96699999999999997</v>
      </c>
      <c r="L553" s="5">
        <v>0.99199999999999999</v>
      </c>
      <c r="M553" s="5">
        <v>0.73299999999999998</v>
      </c>
      <c r="N553" s="5">
        <v>0.69</v>
      </c>
      <c r="O553" s="5">
        <v>1</v>
      </c>
      <c r="P553" s="5">
        <v>1.02</v>
      </c>
      <c r="Q553" s="5">
        <v>1.0840000000000001</v>
      </c>
      <c r="R553" s="5">
        <v>1.099</v>
      </c>
      <c r="S553" s="5">
        <v>1.0980000000000001</v>
      </c>
      <c r="T553" s="5">
        <v>1.1140000000000001</v>
      </c>
      <c r="U553" s="5">
        <v>1.0880000000000001</v>
      </c>
      <c r="V553" s="5">
        <v>1.165</v>
      </c>
      <c r="W553" s="5">
        <v>1.6659999999999999</v>
      </c>
      <c r="X553" s="5">
        <v>1.6890000000000001</v>
      </c>
      <c r="Y553" s="5">
        <v>1.764</v>
      </c>
      <c r="Z553" s="5">
        <v>1.7829999999999999</v>
      </c>
      <c r="AA553" s="5">
        <v>1.778</v>
      </c>
      <c r="AB553" s="5">
        <v>1.722</v>
      </c>
      <c r="AC553" s="5">
        <v>1.258</v>
      </c>
      <c r="AD553" s="5">
        <v>1.5169999999999999</v>
      </c>
      <c r="AE553" s="5">
        <v>1.492</v>
      </c>
      <c r="AF553" s="5">
        <v>1.6080000000000001</v>
      </c>
      <c r="AG553" s="5">
        <v>1.599</v>
      </c>
      <c r="AH553" s="35" t="s">
        <v>369</v>
      </c>
      <c r="AI553" s="24">
        <f>SUM(AI554:AI561)</f>
        <v>0</v>
      </c>
      <c r="AJ553" s="25">
        <f>SUM(AJ554:AJ561)</f>
        <v>0</v>
      </c>
    </row>
    <row r="554" spans="1:36" x14ac:dyDescent="0.35">
      <c r="A554" s="4" t="s">
        <v>208</v>
      </c>
      <c r="B554" s="9" t="s">
        <v>209</v>
      </c>
      <c r="C554" s="9" t="s">
        <v>161</v>
      </c>
      <c r="D554" s="9" t="s">
        <v>162</v>
      </c>
      <c r="E554" s="5">
        <v>1.0999999999999999E-2</v>
      </c>
      <c r="F554" s="5">
        <v>1.2999999999999999E-2</v>
      </c>
      <c r="G554" s="5">
        <v>1.2E-2</v>
      </c>
      <c r="H554" s="5">
        <v>1.2999999999999999E-2</v>
      </c>
      <c r="I554" s="5">
        <v>1.0999999999999999E-2</v>
      </c>
      <c r="J554" s="5">
        <v>1.4E-2</v>
      </c>
      <c r="K554" s="5">
        <v>1.2999999999999999E-2</v>
      </c>
      <c r="L554" s="5">
        <v>1.4E-2</v>
      </c>
      <c r="M554" s="5">
        <v>8.9999999999999993E-3</v>
      </c>
      <c r="N554" s="5">
        <v>8.9999999999999993E-3</v>
      </c>
      <c r="O554" s="5">
        <v>1.4E-2</v>
      </c>
      <c r="P554" s="5">
        <v>1.4E-2</v>
      </c>
      <c r="Q554" s="5">
        <v>1.4999999999999999E-2</v>
      </c>
      <c r="R554" s="5">
        <v>1.4999999999999999E-2</v>
      </c>
      <c r="S554" s="5">
        <v>1.4E-2</v>
      </c>
      <c r="T554" s="5">
        <v>7.0000000000000001E-3</v>
      </c>
      <c r="U554" s="5">
        <v>7.0000000000000001E-3</v>
      </c>
      <c r="V554" s="5">
        <v>0</v>
      </c>
      <c r="W554" s="5">
        <v>7.0000000000000001E-3</v>
      </c>
      <c r="X554" s="5">
        <v>6.0000000000000001E-3</v>
      </c>
      <c r="Y554" s="5">
        <v>5.0000000000000001E-3</v>
      </c>
      <c r="Z554" s="5">
        <v>4.0000000000000001E-3</v>
      </c>
      <c r="AA554" s="5">
        <v>4.0000000000000001E-3</v>
      </c>
      <c r="AB554" s="5">
        <v>5.0000000000000001E-3</v>
      </c>
      <c r="AC554" s="5">
        <v>8.0000000000000002E-3</v>
      </c>
      <c r="AD554" s="5">
        <v>8.9999999999999993E-3</v>
      </c>
      <c r="AE554" s="5">
        <v>0.01</v>
      </c>
      <c r="AF554" s="5">
        <v>1.0999999999999999E-2</v>
      </c>
      <c r="AG554" s="5">
        <v>0.01</v>
      </c>
      <c r="AH554" s="29" t="s">
        <v>369</v>
      </c>
      <c r="AI554" s="27" t="str">
        <f t="shared" ref="AI554:AI561" si="127">IF(AH554="X","",AG554)</f>
        <v/>
      </c>
      <c r="AJ554" s="36" t="str">
        <f t="shared" si="122"/>
        <v/>
      </c>
    </row>
    <row r="555" spans="1:36" x14ac:dyDescent="0.35">
      <c r="A555" s="4" t="s">
        <v>208</v>
      </c>
      <c r="B555" s="9" t="s">
        <v>209</v>
      </c>
      <c r="C555" s="9" t="s">
        <v>163</v>
      </c>
      <c r="D555" s="9" t="s">
        <v>164</v>
      </c>
      <c r="E555" s="5">
        <v>8.5999999999999993E-2</v>
      </c>
      <c r="F555" s="5">
        <v>0.09</v>
      </c>
      <c r="G555" s="5">
        <v>9.4E-2</v>
      </c>
      <c r="H555" s="5">
        <v>9.1999999999999998E-2</v>
      </c>
      <c r="I555" s="5">
        <v>8.1000000000000003E-2</v>
      </c>
      <c r="J555" s="5">
        <v>9.7000000000000003E-2</v>
      </c>
      <c r="K555" s="5">
        <v>9.5000000000000001E-2</v>
      </c>
      <c r="L555" s="5">
        <v>9.8000000000000004E-2</v>
      </c>
      <c r="M555" s="5">
        <v>6.9000000000000006E-2</v>
      </c>
      <c r="N555" s="5">
        <v>6.5000000000000002E-2</v>
      </c>
      <c r="O555" s="5">
        <v>9.7000000000000003E-2</v>
      </c>
      <c r="P555" s="5">
        <v>9.8000000000000004E-2</v>
      </c>
      <c r="Q555" s="5">
        <v>0.104</v>
      </c>
      <c r="R555" s="5">
        <v>0.107</v>
      </c>
      <c r="S555" s="5">
        <v>0.106</v>
      </c>
      <c r="T555" s="5">
        <v>0.104</v>
      </c>
      <c r="U555" s="5">
        <v>0.107</v>
      </c>
      <c r="V555" s="5">
        <v>0.13700000000000001</v>
      </c>
      <c r="W555" s="5">
        <v>0.61299999999999999</v>
      </c>
      <c r="X555" s="5">
        <v>0.61599999999999999</v>
      </c>
      <c r="Y555" s="5">
        <v>0.64300000000000002</v>
      </c>
      <c r="Z555" s="5">
        <v>0.64800000000000002</v>
      </c>
      <c r="AA555" s="5">
        <v>0.69499999999999995</v>
      </c>
      <c r="AB555" s="5">
        <v>0.73199999999999998</v>
      </c>
      <c r="AC555" s="5">
        <v>0.16700000000000001</v>
      </c>
      <c r="AD555" s="5">
        <v>0.152</v>
      </c>
      <c r="AE555" s="5">
        <v>0.156</v>
      </c>
      <c r="AF555" s="5">
        <v>0.185</v>
      </c>
      <c r="AG555" s="5">
        <v>0.19800000000000001</v>
      </c>
      <c r="AH555" s="29" t="s">
        <v>369</v>
      </c>
      <c r="AI555" s="27" t="str">
        <f t="shared" si="127"/>
        <v/>
      </c>
      <c r="AJ555" s="36" t="str">
        <f t="shared" si="122"/>
        <v/>
      </c>
    </row>
    <row r="556" spans="1:36" x14ac:dyDescent="0.35">
      <c r="A556" s="4" t="s">
        <v>208</v>
      </c>
      <c r="B556" s="9" t="s">
        <v>209</v>
      </c>
      <c r="C556" s="9" t="s">
        <v>165</v>
      </c>
      <c r="D556" s="9" t="s">
        <v>166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29" t="s">
        <v>369</v>
      </c>
      <c r="AI556" s="27" t="str">
        <f t="shared" si="127"/>
        <v/>
      </c>
      <c r="AJ556" s="36" t="str">
        <f t="shared" si="122"/>
        <v/>
      </c>
    </row>
    <row r="557" spans="1:36" x14ac:dyDescent="0.35">
      <c r="A557" s="4" t="s">
        <v>208</v>
      </c>
      <c r="B557" s="9" t="s">
        <v>209</v>
      </c>
      <c r="C557" s="9" t="s">
        <v>167</v>
      </c>
      <c r="D557" s="9" t="s">
        <v>168</v>
      </c>
      <c r="E557" s="5">
        <v>6.6000000000000003E-2</v>
      </c>
      <c r="F557" s="5">
        <v>7.0999999999999994E-2</v>
      </c>
      <c r="G557" s="5">
        <v>7.4999999999999997E-2</v>
      </c>
      <c r="H557" s="5">
        <v>7.1999999999999995E-2</v>
      </c>
      <c r="I557" s="5">
        <v>6.5000000000000002E-2</v>
      </c>
      <c r="J557" s="5">
        <v>7.6999999999999999E-2</v>
      </c>
      <c r="K557" s="5">
        <v>7.4999999999999997E-2</v>
      </c>
      <c r="L557" s="5">
        <v>7.6999999999999999E-2</v>
      </c>
      <c r="M557" s="5">
        <v>5.5E-2</v>
      </c>
      <c r="N557" s="5">
        <v>5.0999999999999997E-2</v>
      </c>
      <c r="O557" s="5">
        <v>7.6999999999999999E-2</v>
      </c>
      <c r="P557" s="5">
        <v>7.8E-2</v>
      </c>
      <c r="Q557" s="5">
        <v>8.4000000000000005E-2</v>
      </c>
      <c r="R557" s="5">
        <v>8.4000000000000005E-2</v>
      </c>
      <c r="S557" s="5">
        <v>8.1000000000000003E-2</v>
      </c>
      <c r="T557" s="5">
        <v>8.2000000000000003E-2</v>
      </c>
      <c r="U557" s="5">
        <v>7.3999999999999996E-2</v>
      </c>
      <c r="V557" s="5">
        <v>6.8000000000000005E-2</v>
      </c>
      <c r="W557" s="5">
        <v>6.6000000000000003E-2</v>
      </c>
      <c r="X557" s="5">
        <v>6.7000000000000004E-2</v>
      </c>
      <c r="Y557" s="5">
        <v>2.8000000000000001E-2</v>
      </c>
      <c r="Z557" s="5">
        <v>3.3000000000000002E-2</v>
      </c>
      <c r="AA557" s="5">
        <v>3.5999999999999997E-2</v>
      </c>
      <c r="AB557" s="5">
        <v>0.04</v>
      </c>
      <c r="AC557" s="5">
        <v>4.9000000000000002E-2</v>
      </c>
      <c r="AD557" s="5">
        <v>6.3E-2</v>
      </c>
      <c r="AE557" s="5">
        <v>6.6000000000000003E-2</v>
      </c>
      <c r="AF557" s="5">
        <v>7.0000000000000007E-2</v>
      </c>
      <c r="AG557" s="5">
        <v>7.0999999999999994E-2</v>
      </c>
      <c r="AH557" s="29" t="s">
        <v>369</v>
      </c>
      <c r="AI557" s="27" t="str">
        <f t="shared" si="127"/>
        <v/>
      </c>
      <c r="AJ557" s="36" t="str">
        <f t="shared" si="122"/>
        <v/>
      </c>
    </row>
    <row r="558" spans="1:36" x14ac:dyDescent="0.35">
      <c r="A558" s="4" t="s">
        <v>208</v>
      </c>
      <c r="B558" s="9" t="s">
        <v>209</v>
      </c>
      <c r="C558" s="9" t="s">
        <v>169</v>
      </c>
      <c r="D558" s="9" t="s">
        <v>170</v>
      </c>
      <c r="E558" s="5">
        <v>0.56599999999999995</v>
      </c>
      <c r="F558" s="5">
        <v>0.61199999999999999</v>
      </c>
      <c r="G558" s="5">
        <v>0.63200000000000001</v>
      </c>
      <c r="H558" s="5">
        <v>0.624</v>
      </c>
      <c r="I558" s="5">
        <v>0.55300000000000005</v>
      </c>
      <c r="J558" s="5">
        <v>0.66600000000000004</v>
      </c>
      <c r="K558" s="5">
        <v>0.64700000000000002</v>
      </c>
      <c r="L558" s="5">
        <v>0.66100000000000003</v>
      </c>
      <c r="M558" s="5">
        <v>0.46700000000000003</v>
      </c>
      <c r="N558" s="5">
        <v>0.435</v>
      </c>
      <c r="O558" s="5">
        <v>0.66200000000000003</v>
      </c>
      <c r="P558" s="5">
        <v>0.67200000000000004</v>
      </c>
      <c r="Q558" s="5">
        <v>0.71799999999999997</v>
      </c>
      <c r="R558" s="5">
        <v>0.72299999999999998</v>
      </c>
      <c r="S558" s="5">
        <v>0.71199999999999997</v>
      </c>
      <c r="T558" s="5">
        <v>0.74199999999999999</v>
      </c>
      <c r="U558" s="5">
        <v>0.70099999999999996</v>
      </c>
      <c r="V558" s="5">
        <v>0.77200000000000002</v>
      </c>
      <c r="W558" s="5">
        <v>0.80400000000000005</v>
      </c>
      <c r="X558" s="5">
        <v>0.82599999999999996</v>
      </c>
      <c r="Y558" s="5">
        <v>0.91900000000000004</v>
      </c>
      <c r="Z558" s="5">
        <v>0.93300000000000005</v>
      </c>
      <c r="AA558" s="5">
        <v>0.95399999999999996</v>
      </c>
      <c r="AB558" s="5">
        <v>0.86699999999999999</v>
      </c>
      <c r="AC558" s="5">
        <v>0.96699999999999997</v>
      </c>
      <c r="AD558" s="5">
        <v>1.218</v>
      </c>
      <c r="AE558" s="5">
        <v>1.1910000000000001</v>
      </c>
      <c r="AF558" s="5">
        <v>1.2769999999999999</v>
      </c>
      <c r="AG558" s="5">
        <v>1.2549999999999999</v>
      </c>
      <c r="AH558" s="29" t="s">
        <v>369</v>
      </c>
      <c r="AI558" s="27" t="str">
        <f t="shared" si="127"/>
        <v/>
      </c>
      <c r="AJ558" s="36" t="str">
        <f t="shared" si="122"/>
        <v/>
      </c>
    </row>
    <row r="559" spans="1:36" x14ac:dyDescent="0.35">
      <c r="A559" s="4" t="s">
        <v>208</v>
      </c>
      <c r="B559" s="9" t="s">
        <v>209</v>
      </c>
      <c r="C559" s="9" t="s">
        <v>171</v>
      </c>
      <c r="D559" s="9" t="s">
        <v>172</v>
      </c>
      <c r="E559" s="5">
        <v>0.17499999999999999</v>
      </c>
      <c r="F559" s="5">
        <v>0.17499999999999999</v>
      </c>
      <c r="G559" s="5">
        <v>0.17599999999999999</v>
      </c>
      <c r="H559" s="5">
        <v>0.17100000000000001</v>
      </c>
      <c r="I559" s="5">
        <v>0.14799999999999999</v>
      </c>
      <c r="J559" s="5">
        <v>0.13500000000000001</v>
      </c>
      <c r="K559" s="5">
        <v>0.13900000000000001</v>
      </c>
      <c r="L559" s="5">
        <v>0.14199999999999999</v>
      </c>
      <c r="M559" s="5">
        <v>0.13200000000000001</v>
      </c>
      <c r="N559" s="5">
        <v>0.13</v>
      </c>
      <c r="O559" s="5">
        <v>0.15</v>
      </c>
      <c r="P559" s="5">
        <v>0.158</v>
      </c>
      <c r="Q559" s="5">
        <v>0.16400000000000001</v>
      </c>
      <c r="R559" s="5">
        <v>0.17</v>
      </c>
      <c r="S559" s="5">
        <v>0.186</v>
      </c>
      <c r="T559" s="5">
        <v>0.17899999999999999</v>
      </c>
      <c r="U559" s="5">
        <v>0.19900000000000001</v>
      </c>
      <c r="V559" s="5">
        <v>0.189</v>
      </c>
      <c r="W559" s="5">
        <v>0.17599999999999999</v>
      </c>
      <c r="X559" s="5">
        <v>0.17399999999999999</v>
      </c>
      <c r="Y559" s="5">
        <v>0.17</v>
      </c>
      <c r="Z559" s="5">
        <v>0.16500000000000001</v>
      </c>
      <c r="AA559" s="5">
        <v>8.7999999999999995E-2</v>
      </c>
      <c r="AB559" s="5">
        <v>7.8E-2</v>
      </c>
      <c r="AC559" s="5">
        <v>6.7000000000000004E-2</v>
      </c>
      <c r="AD559" s="5">
        <v>7.4999999999999997E-2</v>
      </c>
      <c r="AE559" s="5">
        <v>6.9000000000000006E-2</v>
      </c>
      <c r="AF559" s="5">
        <v>6.5000000000000002E-2</v>
      </c>
      <c r="AG559" s="5">
        <v>6.5000000000000002E-2</v>
      </c>
      <c r="AH559" s="29" t="s">
        <v>369</v>
      </c>
      <c r="AI559" s="27" t="str">
        <f t="shared" si="127"/>
        <v/>
      </c>
      <c r="AJ559" s="36" t="str">
        <f t="shared" si="122"/>
        <v/>
      </c>
    </row>
    <row r="560" spans="1:36" x14ac:dyDescent="0.35">
      <c r="A560" s="4" t="s">
        <v>208</v>
      </c>
      <c r="B560" s="9" t="s">
        <v>209</v>
      </c>
      <c r="C560" s="9" t="s">
        <v>173</v>
      </c>
      <c r="D560" s="9" t="s">
        <v>174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29" t="s">
        <v>369</v>
      </c>
      <c r="AI560" s="27" t="str">
        <f t="shared" si="127"/>
        <v/>
      </c>
      <c r="AJ560" s="36" t="str">
        <f t="shared" si="122"/>
        <v/>
      </c>
    </row>
    <row r="561" spans="1:40" x14ac:dyDescent="0.35">
      <c r="A561" s="4" t="s">
        <v>208</v>
      </c>
      <c r="B561" s="9" t="s">
        <v>209</v>
      </c>
      <c r="C561" s="9" t="s">
        <v>175</v>
      </c>
      <c r="D561" s="9" t="s">
        <v>176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29" t="s">
        <v>369</v>
      </c>
      <c r="AI561" s="27" t="str">
        <f t="shared" si="127"/>
        <v/>
      </c>
      <c r="AJ561" s="36" t="str">
        <f t="shared" si="122"/>
        <v/>
      </c>
    </row>
    <row r="562" spans="1:40" x14ac:dyDescent="0.35">
      <c r="A562" s="4" t="s">
        <v>208</v>
      </c>
      <c r="B562" s="9" t="s">
        <v>209</v>
      </c>
      <c r="C562" s="9" t="s">
        <v>177</v>
      </c>
      <c r="D562" s="9" t="s">
        <v>178</v>
      </c>
      <c r="E562" s="5">
        <v>2.4940000000000002</v>
      </c>
      <c r="F562" s="5">
        <v>2.4289999999999998</v>
      </c>
      <c r="G562" s="5">
        <v>2.2730000000000001</v>
      </c>
      <c r="H562" s="5">
        <v>2.1110000000000002</v>
      </c>
      <c r="I562" s="5">
        <v>1.9339999999999999</v>
      </c>
      <c r="J562" s="5">
        <v>1.7290000000000001</v>
      </c>
      <c r="K562" s="5">
        <v>1.5620000000000001</v>
      </c>
      <c r="L562" s="5">
        <v>1.6639999999999999</v>
      </c>
      <c r="M562" s="5">
        <v>2.052</v>
      </c>
      <c r="N562" s="5">
        <v>7.149</v>
      </c>
      <c r="O562" s="5">
        <v>7.5960000000000001</v>
      </c>
      <c r="P562" s="5">
        <v>7.87</v>
      </c>
      <c r="Q562" s="5">
        <v>8.4250000000000007</v>
      </c>
      <c r="R562" s="5">
        <v>8.4499999999999993</v>
      </c>
      <c r="S562" s="5">
        <v>9.2919999999999998</v>
      </c>
      <c r="T562" s="5">
        <v>10.252000000000001</v>
      </c>
      <c r="U562" s="5">
        <v>10.776999999999999</v>
      </c>
      <c r="V562" s="5">
        <v>10.98</v>
      </c>
      <c r="W562" s="5">
        <v>11.523</v>
      </c>
      <c r="X562" s="5">
        <v>12.22</v>
      </c>
      <c r="Y562" s="5">
        <v>12.853</v>
      </c>
      <c r="Z562" s="5">
        <v>13.178000000000001</v>
      </c>
      <c r="AA562" s="5">
        <v>13.353</v>
      </c>
      <c r="AB562" s="5">
        <v>13.521000000000001</v>
      </c>
      <c r="AC562" s="5">
        <v>14.175000000000001</v>
      </c>
      <c r="AD562" s="5">
        <v>16.170999999999999</v>
      </c>
      <c r="AE562" s="5">
        <v>15</v>
      </c>
      <c r="AF562" s="5">
        <v>14.409000000000001</v>
      </c>
      <c r="AG562" s="5">
        <v>13.901</v>
      </c>
      <c r="AH562" s="35" t="s">
        <v>369</v>
      </c>
      <c r="AI562" s="24">
        <f>SUM(AI563:AI571)</f>
        <v>0</v>
      </c>
      <c r="AJ562" s="25">
        <f>SUM(AJ563:AJ571)</f>
        <v>0</v>
      </c>
      <c r="AN562" s="19">
        <f>SUM(AN563:AN571)</f>
        <v>12.509100000000002</v>
      </c>
    </row>
    <row r="563" spans="1:40" x14ac:dyDescent="0.35">
      <c r="A563" s="4" t="s">
        <v>208</v>
      </c>
      <c r="B563" s="9" t="s">
        <v>209</v>
      </c>
      <c r="C563" s="9" t="s">
        <v>179</v>
      </c>
      <c r="D563" s="9" t="s">
        <v>180</v>
      </c>
      <c r="E563" s="5">
        <v>0.91900000000000004</v>
      </c>
      <c r="F563" s="5">
        <v>0.97099999999999997</v>
      </c>
      <c r="G563" s="5">
        <v>0.93700000000000006</v>
      </c>
      <c r="H563" s="5">
        <v>0.874</v>
      </c>
      <c r="I563" s="5">
        <v>0.77800000000000002</v>
      </c>
      <c r="J563" s="5">
        <v>0.21299999999999999</v>
      </c>
      <c r="K563" s="5">
        <v>0.13300000000000001</v>
      </c>
      <c r="L563" s="5">
        <v>7.1999999999999995E-2</v>
      </c>
      <c r="M563" s="5">
        <v>7.2999999999999995E-2</v>
      </c>
      <c r="N563" s="5">
        <v>9.4E-2</v>
      </c>
      <c r="O563" s="5">
        <v>0.1</v>
      </c>
      <c r="P563" s="5">
        <v>0.10199999999999999</v>
      </c>
      <c r="Q563" s="5">
        <v>0.106</v>
      </c>
      <c r="R563" s="5">
        <v>0.13200000000000001</v>
      </c>
      <c r="S563" s="5">
        <v>0.183</v>
      </c>
      <c r="T563" s="5">
        <v>0.17899999999999999</v>
      </c>
      <c r="U563" s="5">
        <v>0.19400000000000001</v>
      </c>
      <c r="V563" s="5">
        <v>0.17499999999999999</v>
      </c>
      <c r="W563" s="5">
        <v>0.183</v>
      </c>
      <c r="X563" s="5">
        <v>0.182</v>
      </c>
      <c r="Y563" s="5">
        <v>0.187</v>
      </c>
      <c r="Z563" s="5">
        <v>0.19500000000000001</v>
      </c>
      <c r="AA563" s="5">
        <v>0.19600000000000001</v>
      </c>
      <c r="AB563" s="5">
        <v>0.19500000000000001</v>
      </c>
      <c r="AC563" s="5">
        <v>0.18099999999999999</v>
      </c>
      <c r="AD563" s="5">
        <v>0.224</v>
      </c>
      <c r="AE563" s="5">
        <v>0.21199999999999999</v>
      </c>
      <c r="AF563" s="5">
        <v>0.26700000000000002</v>
      </c>
      <c r="AG563" s="5">
        <v>0.26700000000000002</v>
      </c>
      <c r="AH563" s="29" t="s">
        <v>369</v>
      </c>
      <c r="AI563" s="27" t="s">
        <v>387</v>
      </c>
      <c r="AJ563" s="36"/>
      <c r="AN563" s="18">
        <f>IF(AI563="Fusion CI",AG563*0.9,"")</f>
        <v>0.24030000000000001</v>
      </c>
    </row>
    <row r="564" spans="1:40" x14ac:dyDescent="0.35">
      <c r="A564" s="4" t="s">
        <v>208</v>
      </c>
      <c r="B564" s="9" t="s">
        <v>209</v>
      </c>
      <c r="C564" s="9" t="s">
        <v>181</v>
      </c>
      <c r="D564" s="9" t="s">
        <v>182</v>
      </c>
      <c r="E564" s="5">
        <v>4.2000000000000003E-2</v>
      </c>
      <c r="F564" s="5">
        <v>4.2999999999999997E-2</v>
      </c>
      <c r="G564" s="5">
        <v>4.1000000000000002E-2</v>
      </c>
      <c r="H564" s="5">
        <v>3.5000000000000003E-2</v>
      </c>
      <c r="I564" s="5">
        <v>3.1E-2</v>
      </c>
      <c r="J564" s="5">
        <v>3.7999999999999999E-2</v>
      </c>
      <c r="K564" s="5">
        <v>3.6999999999999998E-2</v>
      </c>
      <c r="L564" s="5">
        <v>6.3E-2</v>
      </c>
      <c r="M564" s="5">
        <v>7.3999999999999996E-2</v>
      </c>
      <c r="N564" s="5">
        <v>6.0999999999999999E-2</v>
      </c>
      <c r="O564" s="5">
        <v>6.0999999999999999E-2</v>
      </c>
      <c r="P564" s="5">
        <v>6.4000000000000001E-2</v>
      </c>
      <c r="Q564" s="5">
        <v>6.5000000000000002E-2</v>
      </c>
      <c r="R564" s="5">
        <v>6.5000000000000002E-2</v>
      </c>
      <c r="S564" s="5">
        <v>6.9000000000000006E-2</v>
      </c>
      <c r="T564" s="5">
        <v>6.3E-2</v>
      </c>
      <c r="U564" s="5">
        <v>9.0999999999999998E-2</v>
      </c>
      <c r="V564" s="5">
        <v>5.6000000000000001E-2</v>
      </c>
      <c r="W564" s="5">
        <v>6.3E-2</v>
      </c>
      <c r="X564" s="5">
        <v>5.8000000000000003E-2</v>
      </c>
      <c r="Y564" s="5">
        <v>6.0999999999999999E-2</v>
      </c>
      <c r="Z564" s="5">
        <v>7.2999999999999995E-2</v>
      </c>
      <c r="AA564" s="5">
        <v>0.10199999999999999</v>
      </c>
      <c r="AB564" s="5">
        <v>0.109</v>
      </c>
      <c r="AC564" s="5">
        <v>0.115</v>
      </c>
      <c r="AD564" s="5">
        <v>0.16</v>
      </c>
      <c r="AE564" s="5">
        <v>0.13400000000000001</v>
      </c>
      <c r="AF564" s="5">
        <v>0.187</v>
      </c>
      <c r="AG564" s="5">
        <v>0.188</v>
      </c>
      <c r="AH564" s="29" t="s">
        <v>369</v>
      </c>
      <c r="AI564" s="27" t="s">
        <v>387</v>
      </c>
      <c r="AJ564" s="36"/>
      <c r="AN564" s="18">
        <f t="shared" ref="AN564:AN571" si="128">IF(AI564="Fusion CI",AG564*0.9,"")</f>
        <v>0.16920000000000002</v>
      </c>
    </row>
    <row r="565" spans="1:40" x14ac:dyDescent="0.35">
      <c r="A565" s="4" t="s">
        <v>208</v>
      </c>
      <c r="B565" s="9" t="s">
        <v>209</v>
      </c>
      <c r="C565" s="9" t="s">
        <v>183</v>
      </c>
      <c r="D565" s="9" t="s">
        <v>184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29" t="s">
        <v>369</v>
      </c>
      <c r="AI565" s="27" t="str">
        <f t="shared" ref="AI565:AI570" si="129">IF(AH565="X","",AG565)</f>
        <v/>
      </c>
      <c r="AJ565" s="36"/>
      <c r="AN565" s="18" t="str">
        <f t="shared" si="128"/>
        <v/>
      </c>
    </row>
    <row r="566" spans="1:40" x14ac:dyDescent="0.35">
      <c r="A566" s="4" t="s">
        <v>208</v>
      </c>
      <c r="B566" s="9" t="s">
        <v>209</v>
      </c>
      <c r="C566" s="9" t="s">
        <v>185</v>
      </c>
      <c r="D566" s="9" t="s">
        <v>186</v>
      </c>
      <c r="E566" s="5">
        <v>0.84099999999999997</v>
      </c>
      <c r="F566" s="5">
        <v>0.86599999999999999</v>
      </c>
      <c r="G566" s="5">
        <v>0.83499999999999996</v>
      </c>
      <c r="H566" s="5">
        <v>0.78700000000000003</v>
      </c>
      <c r="I566" s="5">
        <v>0.73099999999999998</v>
      </c>
      <c r="J566" s="5">
        <v>0.90100000000000002</v>
      </c>
      <c r="K566" s="5">
        <v>0.85499999999999998</v>
      </c>
      <c r="L566" s="5">
        <v>0.97499999999999998</v>
      </c>
      <c r="M566" s="5">
        <v>0.96099999999999997</v>
      </c>
      <c r="N566" s="5">
        <v>0.75900000000000001</v>
      </c>
      <c r="O566" s="5">
        <v>0.80100000000000005</v>
      </c>
      <c r="P566" s="5">
        <v>0.78500000000000003</v>
      </c>
      <c r="Q566" s="5">
        <v>0.84399999999999997</v>
      </c>
      <c r="R566" s="5">
        <v>0.86</v>
      </c>
      <c r="S566" s="5">
        <v>0.88400000000000001</v>
      </c>
      <c r="T566" s="5">
        <v>0.89900000000000002</v>
      </c>
      <c r="U566" s="5">
        <v>0.93700000000000006</v>
      </c>
      <c r="V566" s="5">
        <v>0.93799999999999994</v>
      </c>
      <c r="W566" s="5">
        <v>0.91500000000000004</v>
      </c>
      <c r="X566" s="5">
        <v>0.88700000000000001</v>
      </c>
      <c r="Y566" s="5">
        <v>0.89400000000000002</v>
      </c>
      <c r="Z566" s="5">
        <v>0.877</v>
      </c>
      <c r="AA566" s="5">
        <v>0.85899999999999999</v>
      </c>
      <c r="AB566" s="5">
        <v>0.84399999999999997</v>
      </c>
      <c r="AC566" s="5">
        <v>0.90500000000000003</v>
      </c>
      <c r="AD566" s="5">
        <v>1.05</v>
      </c>
      <c r="AE566" s="5">
        <v>0.96799999999999997</v>
      </c>
      <c r="AF566" s="5">
        <v>1.0389999999999999</v>
      </c>
      <c r="AG566" s="5">
        <v>1.0249999999999999</v>
      </c>
      <c r="AH566" s="29" t="s">
        <v>369</v>
      </c>
      <c r="AI566" s="27" t="s">
        <v>387</v>
      </c>
      <c r="AJ566" s="36"/>
      <c r="AN566" s="18">
        <f t="shared" si="128"/>
        <v>0.92249999999999999</v>
      </c>
    </row>
    <row r="567" spans="1:40" x14ac:dyDescent="0.35">
      <c r="A567" s="4" t="s">
        <v>208</v>
      </c>
      <c r="B567" s="9" t="s">
        <v>209</v>
      </c>
      <c r="C567" s="9" t="s">
        <v>187</v>
      </c>
      <c r="D567" s="9" t="s">
        <v>188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29" t="s">
        <v>369</v>
      </c>
      <c r="AI567" s="27" t="str">
        <f t="shared" si="129"/>
        <v/>
      </c>
      <c r="AJ567" s="36"/>
      <c r="AN567" s="18" t="str">
        <f t="shared" si="128"/>
        <v/>
      </c>
    </row>
    <row r="568" spans="1:40" x14ac:dyDescent="0.35">
      <c r="A568" s="4" t="s">
        <v>208</v>
      </c>
      <c r="B568" s="9" t="s">
        <v>209</v>
      </c>
      <c r="C568" s="9" t="s">
        <v>189</v>
      </c>
      <c r="D568" s="9" t="s">
        <v>190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1E-3</v>
      </c>
      <c r="K568" s="5">
        <v>1E-3</v>
      </c>
      <c r="L568" s="5">
        <v>1E-3</v>
      </c>
      <c r="M568" s="5">
        <v>1E-3</v>
      </c>
      <c r="N568" s="5">
        <v>1E-3</v>
      </c>
      <c r="O568" s="5">
        <v>1E-3</v>
      </c>
      <c r="P568" s="5">
        <v>1E-3</v>
      </c>
      <c r="Q568" s="5">
        <v>1E-3</v>
      </c>
      <c r="R568" s="5">
        <v>1E-3</v>
      </c>
      <c r="S568" s="5">
        <v>7.0000000000000001E-3</v>
      </c>
      <c r="T568" s="5">
        <v>2.1000000000000001E-2</v>
      </c>
      <c r="U568" s="5">
        <v>2.4E-2</v>
      </c>
      <c r="V568" s="5">
        <v>0.02</v>
      </c>
      <c r="W568" s="5">
        <v>1.6E-2</v>
      </c>
      <c r="X568" s="5">
        <v>1.2999999999999999E-2</v>
      </c>
      <c r="Y568" s="5">
        <v>1.2999999999999999E-2</v>
      </c>
      <c r="Z568" s="5">
        <v>1.0999999999999999E-2</v>
      </c>
      <c r="AA568" s="5">
        <v>7.0000000000000001E-3</v>
      </c>
      <c r="AB568" s="5">
        <v>5.0000000000000001E-3</v>
      </c>
      <c r="AC568" s="5">
        <v>5.0000000000000001E-3</v>
      </c>
      <c r="AD568" s="5">
        <v>4.0000000000000001E-3</v>
      </c>
      <c r="AE568" s="5">
        <v>3.0000000000000001E-3</v>
      </c>
      <c r="AF568" s="5">
        <v>3.0000000000000001E-3</v>
      </c>
      <c r="AG568" s="5">
        <v>2E-3</v>
      </c>
      <c r="AH568" s="29" t="s">
        <v>369</v>
      </c>
      <c r="AI568" s="27" t="str">
        <f t="shared" si="129"/>
        <v/>
      </c>
      <c r="AJ568" s="36"/>
      <c r="AN568" s="18" t="str">
        <f t="shared" si="128"/>
        <v/>
      </c>
    </row>
    <row r="569" spans="1:40" x14ac:dyDescent="0.35">
      <c r="A569" s="4" t="s">
        <v>208</v>
      </c>
      <c r="B569" s="9" t="s">
        <v>209</v>
      </c>
      <c r="C569" s="9" t="s">
        <v>191</v>
      </c>
      <c r="D569" s="9" t="s">
        <v>192</v>
      </c>
      <c r="E569" s="5">
        <v>0.69299999999999995</v>
      </c>
      <c r="F569" s="5">
        <v>0.54900000000000004</v>
      </c>
      <c r="G569" s="5">
        <v>0.46</v>
      </c>
      <c r="H569" s="5">
        <v>0.41499999999999998</v>
      </c>
      <c r="I569" s="5">
        <v>0.39400000000000002</v>
      </c>
      <c r="J569" s="5">
        <v>0.57599999999999996</v>
      </c>
      <c r="K569" s="5">
        <v>0.53600000000000003</v>
      </c>
      <c r="L569" s="5">
        <v>0.55400000000000005</v>
      </c>
      <c r="M569" s="5">
        <v>0.94199999999999995</v>
      </c>
      <c r="N569" s="5">
        <v>6.2350000000000003</v>
      </c>
      <c r="O569" s="5">
        <v>6.6340000000000003</v>
      </c>
      <c r="P569" s="5">
        <v>6.9180000000000001</v>
      </c>
      <c r="Q569" s="5">
        <v>7.41</v>
      </c>
      <c r="R569" s="5">
        <v>7.3920000000000003</v>
      </c>
      <c r="S569" s="5">
        <v>8.1479999999999997</v>
      </c>
      <c r="T569" s="5">
        <v>9.09</v>
      </c>
      <c r="U569" s="5">
        <v>9.5310000000000006</v>
      </c>
      <c r="V569" s="5">
        <v>9.7929999999999993</v>
      </c>
      <c r="W569" s="5">
        <v>10.346</v>
      </c>
      <c r="X569" s="5">
        <v>11.08</v>
      </c>
      <c r="Y569" s="5">
        <v>11.698</v>
      </c>
      <c r="Z569" s="5">
        <v>12.023</v>
      </c>
      <c r="AA569" s="5">
        <v>12.19</v>
      </c>
      <c r="AB569" s="5">
        <v>12.367000000000001</v>
      </c>
      <c r="AC569" s="5">
        <v>12.968999999999999</v>
      </c>
      <c r="AD569" s="5">
        <v>14.733000000000001</v>
      </c>
      <c r="AE569" s="5">
        <v>13.683</v>
      </c>
      <c r="AF569" s="5">
        <v>12.913</v>
      </c>
      <c r="AG569" s="5">
        <v>12.419</v>
      </c>
      <c r="AH569" s="29" t="s">
        <v>369</v>
      </c>
      <c r="AI569" s="27" t="s">
        <v>387</v>
      </c>
      <c r="AJ569" s="36"/>
      <c r="AN569" s="18">
        <f t="shared" si="128"/>
        <v>11.177100000000001</v>
      </c>
    </row>
    <row r="570" spans="1:40" x14ac:dyDescent="0.35">
      <c r="A570" s="4" t="s">
        <v>208</v>
      </c>
      <c r="B570" s="9" t="s">
        <v>209</v>
      </c>
      <c r="C570" s="9" t="s">
        <v>193</v>
      </c>
      <c r="D570" s="9" t="s">
        <v>194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29" t="s">
        <v>369</v>
      </c>
      <c r="AI570" s="27" t="str">
        <f t="shared" si="129"/>
        <v/>
      </c>
      <c r="AJ570" s="36"/>
      <c r="AN570" s="18" t="str">
        <f t="shared" si="128"/>
        <v/>
      </c>
    </row>
    <row r="571" spans="1:40" x14ac:dyDescent="0.35">
      <c r="A571" s="4" t="s">
        <v>208</v>
      </c>
      <c r="B571" s="9" t="s">
        <v>209</v>
      </c>
      <c r="C571" s="9" t="s">
        <v>195</v>
      </c>
      <c r="D571" s="9" t="s">
        <v>196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29" t="s">
        <v>369</v>
      </c>
      <c r="AI571" s="27" t="s">
        <v>387</v>
      </c>
      <c r="AJ571" s="36"/>
      <c r="AN571" s="18">
        <f t="shared" si="128"/>
        <v>0</v>
      </c>
    </row>
    <row r="572" spans="1:40" x14ac:dyDescent="0.35">
      <c r="B572" s="2" t="s">
        <v>197</v>
      </c>
      <c r="AH572" s="29"/>
    </row>
    <row r="573" spans="1:40" x14ac:dyDescent="0.35">
      <c r="A573" s="4" t="s">
        <v>210</v>
      </c>
      <c r="B573" s="9" t="s">
        <v>211</v>
      </c>
      <c r="C573" s="9" t="s">
        <v>37</v>
      </c>
      <c r="D573" s="9" t="s">
        <v>38</v>
      </c>
      <c r="E573" s="5">
        <v>4.3280000000000003</v>
      </c>
      <c r="F573" s="5">
        <v>5.0110000000000001</v>
      </c>
      <c r="G573" s="5">
        <v>5.5170000000000003</v>
      </c>
      <c r="H573" s="5">
        <v>5.6050000000000004</v>
      </c>
      <c r="I573" s="5">
        <v>6.81</v>
      </c>
      <c r="J573" s="5">
        <v>5.5140000000000002</v>
      </c>
      <c r="K573" s="5">
        <v>5.4939999999999998</v>
      </c>
      <c r="L573" s="5">
        <v>6.601</v>
      </c>
      <c r="M573" s="5">
        <v>8.1329999999999991</v>
      </c>
      <c r="N573" s="5">
        <v>8.4209999999999994</v>
      </c>
      <c r="O573" s="5">
        <v>8.0440000000000005</v>
      </c>
      <c r="P573" s="5">
        <v>8.9770000000000003</v>
      </c>
      <c r="Q573" s="5">
        <v>9.6319999999999997</v>
      </c>
      <c r="R573" s="5">
        <v>10.218</v>
      </c>
      <c r="S573" s="5">
        <v>10.786</v>
      </c>
      <c r="T573" s="5">
        <v>10.928000000000001</v>
      </c>
      <c r="U573" s="5">
        <v>11.262</v>
      </c>
      <c r="V573" s="5">
        <v>11.791</v>
      </c>
      <c r="W573" s="5">
        <v>11.756</v>
      </c>
      <c r="X573" s="5">
        <v>12.153</v>
      </c>
      <c r="Y573" s="5">
        <v>12.007999999999999</v>
      </c>
      <c r="Z573" s="5">
        <v>12.231999999999999</v>
      </c>
      <c r="AA573" s="5">
        <v>12.542999999999999</v>
      </c>
      <c r="AB573" s="5">
        <v>12.677</v>
      </c>
      <c r="AC573" s="5">
        <v>12.9</v>
      </c>
      <c r="AD573" s="5">
        <v>10.993</v>
      </c>
      <c r="AE573" s="5">
        <v>12.834</v>
      </c>
      <c r="AF573" s="5">
        <v>13.003</v>
      </c>
      <c r="AG573" s="5">
        <v>14.59</v>
      </c>
      <c r="AH573" s="35"/>
      <c r="AI573" s="24">
        <f>AI574+AI583+AI589+AI596+AI606+AI613+AI620+AI627+AI634+AI643</f>
        <v>1.7000000000000001E-2</v>
      </c>
      <c r="AJ573" s="25">
        <f>AJ574+AJ583+AJ589+AJ596+AJ606+AJ613+AJ620+AJ627+AJ634+AJ643</f>
        <v>1.7000000000000001E-2</v>
      </c>
    </row>
    <row r="574" spans="1:40" x14ac:dyDescent="0.35">
      <c r="A574" s="4" t="s">
        <v>210</v>
      </c>
      <c r="B574" s="9" t="s">
        <v>211</v>
      </c>
      <c r="C574" s="9" t="s">
        <v>39</v>
      </c>
      <c r="D574" s="9" t="s">
        <v>40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35" t="s">
        <v>369</v>
      </c>
      <c r="AI574" s="24">
        <f>SUM(AI575:AI582)</f>
        <v>0</v>
      </c>
      <c r="AJ574" s="25">
        <f>SUM(AJ575:AJ582)</f>
        <v>0</v>
      </c>
    </row>
    <row r="575" spans="1:40" x14ac:dyDescent="0.35">
      <c r="A575" s="4" t="s">
        <v>210</v>
      </c>
      <c r="B575" s="9" t="s">
        <v>211</v>
      </c>
      <c r="C575" s="9" t="s">
        <v>41</v>
      </c>
      <c r="D575" s="9" t="s">
        <v>42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29" t="s">
        <v>369</v>
      </c>
      <c r="AI575" s="27" t="str">
        <f t="shared" ref="AI575:AI582" si="130">IF(AH575="X","",AG575)</f>
        <v/>
      </c>
      <c r="AJ575" s="36" t="str">
        <f>AI575</f>
        <v/>
      </c>
    </row>
    <row r="576" spans="1:40" x14ac:dyDescent="0.35">
      <c r="A576" s="4" t="s">
        <v>210</v>
      </c>
      <c r="B576" s="9" t="s">
        <v>211</v>
      </c>
      <c r="C576" s="9" t="s">
        <v>43</v>
      </c>
      <c r="D576" s="9" t="s">
        <v>44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29" t="s">
        <v>369</v>
      </c>
      <c r="AI576" s="27" t="str">
        <f t="shared" si="130"/>
        <v/>
      </c>
      <c r="AJ576" s="36" t="str">
        <f t="shared" ref="AJ576:AJ595" si="131">AI576</f>
        <v/>
      </c>
    </row>
    <row r="577" spans="1:36" x14ac:dyDescent="0.35">
      <c r="A577" s="4" t="s">
        <v>210</v>
      </c>
      <c r="B577" s="9" t="s">
        <v>211</v>
      </c>
      <c r="C577" s="9" t="s">
        <v>45</v>
      </c>
      <c r="D577" s="9" t="s">
        <v>46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29" t="s">
        <v>369</v>
      </c>
      <c r="AI577" s="27" t="str">
        <f t="shared" si="130"/>
        <v/>
      </c>
      <c r="AJ577" s="36" t="str">
        <f t="shared" si="131"/>
        <v/>
      </c>
    </row>
    <row r="578" spans="1:36" x14ac:dyDescent="0.35">
      <c r="A578" s="4" t="s">
        <v>210</v>
      </c>
      <c r="B578" s="9" t="s">
        <v>211</v>
      </c>
      <c r="C578" s="9" t="s">
        <v>47</v>
      </c>
      <c r="D578" s="9" t="s">
        <v>48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29" t="s">
        <v>369</v>
      </c>
      <c r="AI578" s="27" t="str">
        <f t="shared" si="130"/>
        <v/>
      </c>
      <c r="AJ578" s="36" t="str">
        <f t="shared" si="131"/>
        <v/>
      </c>
    </row>
    <row r="579" spans="1:36" x14ac:dyDescent="0.35">
      <c r="A579" s="4" t="s">
        <v>210</v>
      </c>
      <c r="B579" s="9" t="s">
        <v>211</v>
      </c>
      <c r="C579" s="9" t="s">
        <v>49</v>
      </c>
      <c r="D579" s="9" t="s">
        <v>50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29" t="s">
        <v>369</v>
      </c>
      <c r="AI579" s="27" t="str">
        <f t="shared" si="130"/>
        <v/>
      </c>
      <c r="AJ579" s="36" t="str">
        <f t="shared" si="131"/>
        <v/>
      </c>
    </row>
    <row r="580" spans="1:36" x14ac:dyDescent="0.35">
      <c r="A580" s="4" t="s">
        <v>210</v>
      </c>
      <c r="B580" s="9" t="s">
        <v>211</v>
      </c>
      <c r="C580" s="9" t="s">
        <v>51</v>
      </c>
      <c r="D580" s="9" t="s">
        <v>52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29" t="s">
        <v>369</v>
      </c>
      <c r="AI580" s="27" t="str">
        <f t="shared" si="130"/>
        <v/>
      </c>
      <c r="AJ580" s="36" t="str">
        <f t="shared" si="131"/>
        <v/>
      </c>
    </row>
    <row r="581" spans="1:36" x14ac:dyDescent="0.35">
      <c r="A581" s="4" t="s">
        <v>210</v>
      </c>
      <c r="B581" s="9" t="s">
        <v>211</v>
      </c>
      <c r="C581" s="9" t="s">
        <v>53</v>
      </c>
      <c r="D581" s="9" t="s">
        <v>54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29" t="s">
        <v>369</v>
      </c>
      <c r="AI581" s="27" t="str">
        <f t="shared" si="130"/>
        <v/>
      </c>
      <c r="AJ581" s="36" t="str">
        <f t="shared" si="131"/>
        <v/>
      </c>
    </row>
    <row r="582" spans="1:36" x14ac:dyDescent="0.35">
      <c r="A582" s="4" t="s">
        <v>210</v>
      </c>
      <c r="B582" s="9" t="s">
        <v>211</v>
      </c>
      <c r="C582" s="9" t="s">
        <v>55</v>
      </c>
      <c r="D582" s="9" t="s">
        <v>56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29"/>
      <c r="AI582" s="27">
        <f t="shared" si="130"/>
        <v>0</v>
      </c>
      <c r="AJ582" s="36">
        <f t="shared" si="131"/>
        <v>0</v>
      </c>
    </row>
    <row r="583" spans="1:36" x14ac:dyDescent="0.35">
      <c r="A583" s="4" t="s">
        <v>210</v>
      </c>
      <c r="B583" s="9" t="s">
        <v>211</v>
      </c>
      <c r="C583" s="9" t="s">
        <v>57</v>
      </c>
      <c r="D583" s="9" t="s">
        <v>58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35" t="s">
        <v>369</v>
      </c>
      <c r="AI583" s="24">
        <f>SUM(AI584:AI588)</f>
        <v>0</v>
      </c>
      <c r="AJ583" s="25">
        <f>SUM(AJ584:AJ588)</f>
        <v>0</v>
      </c>
    </row>
    <row r="584" spans="1:36" x14ac:dyDescent="0.35">
      <c r="A584" s="4" t="s">
        <v>210</v>
      </c>
      <c r="B584" s="9" t="s">
        <v>211</v>
      </c>
      <c r="C584" s="9" t="s">
        <v>59</v>
      </c>
      <c r="D584" s="9" t="s">
        <v>60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29" t="s">
        <v>369</v>
      </c>
      <c r="AI584" s="27" t="str">
        <f t="shared" ref="AI584:AI588" si="132">IF(AH584="X","",AG584)</f>
        <v/>
      </c>
      <c r="AJ584" s="36" t="str">
        <f t="shared" si="131"/>
        <v/>
      </c>
    </row>
    <row r="585" spans="1:36" x14ac:dyDescent="0.35">
      <c r="A585" s="4" t="s">
        <v>210</v>
      </c>
      <c r="B585" s="9" t="s">
        <v>211</v>
      </c>
      <c r="C585" s="9" t="s">
        <v>61</v>
      </c>
      <c r="D585" s="9" t="s">
        <v>62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29" t="s">
        <v>369</v>
      </c>
      <c r="AI585" s="27" t="str">
        <f t="shared" si="132"/>
        <v/>
      </c>
      <c r="AJ585" s="36" t="str">
        <f t="shared" si="131"/>
        <v/>
      </c>
    </row>
    <row r="586" spans="1:36" x14ac:dyDescent="0.35">
      <c r="A586" s="4" t="s">
        <v>210</v>
      </c>
      <c r="B586" s="9" t="s">
        <v>211</v>
      </c>
      <c r="C586" s="9" t="s">
        <v>63</v>
      </c>
      <c r="D586" s="9" t="s">
        <v>64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29" t="s">
        <v>369</v>
      </c>
      <c r="AI586" s="27" t="str">
        <f t="shared" si="132"/>
        <v/>
      </c>
      <c r="AJ586" s="36" t="str">
        <f t="shared" si="131"/>
        <v/>
      </c>
    </row>
    <row r="587" spans="1:36" x14ac:dyDescent="0.35">
      <c r="A587" s="4" t="s">
        <v>210</v>
      </c>
      <c r="B587" s="9" t="s">
        <v>211</v>
      </c>
      <c r="C587" s="9" t="s">
        <v>65</v>
      </c>
      <c r="D587" s="9" t="s">
        <v>66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29" t="s">
        <v>369</v>
      </c>
      <c r="AI587" s="27" t="str">
        <f t="shared" si="132"/>
        <v/>
      </c>
      <c r="AJ587" s="36" t="str">
        <f t="shared" si="131"/>
        <v/>
      </c>
    </row>
    <row r="588" spans="1:36" x14ac:dyDescent="0.35">
      <c r="A588" s="4" t="s">
        <v>210</v>
      </c>
      <c r="B588" s="9" t="s">
        <v>211</v>
      </c>
      <c r="C588" s="9" t="s">
        <v>67</v>
      </c>
      <c r="D588" s="9" t="s">
        <v>68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29" t="s">
        <v>369</v>
      </c>
      <c r="AI588" s="27" t="str">
        <f t="shared" si="132"/>
        <v/>
      </c>
      <c r="AJ588" s="36" t="str">
        <f t="shared" si="131"/>
        <v/>
      </c>
    </row>
    <row r="589" spans="1:36" x14ac:dyDescent="0.35">
      <c r="A589" s="4" t="s">
        <v>210</v>
      </c>
      <c r="B589" s="9" t="s">
        <v>211</v>
      </c>
      <c r="C589" s="9" t="s">
        <v>69</v>
      </c>
      <c r="D589" s="9" t="s">
        <v>70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35" t="s">
        <v>369</v>
      </c>
      <c r="AI589" s="24">
        <f>SUM(AI590:AI595)</f>
        <v>0</v>
      </c>
      <c r="AJ589" s="25">
        <f>SUM(AJ590:AJ595)</f>
        <v>0</v>
      </c>
    </row>
    <row r="590" spans="1:36" x14ac:dyDescent="0.35">
      <c r="A590" s="4" t="s">
        <v>210</v>
      </c>
      <c r="B590" s="9" t="s">
        <v>211</v>
      </c>
      <c r="C590" s="9" t="s">
        <v>71</v>
      </c>
      <c r="D590" s="9" t="s">
        <v>72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29" t="s">
        <v>369</v>
      </c>
      <c r="AI590" s="27" t="str">
        <f t="shared" ref="AI590:AI595" si="133">IF(AH590="X","",AG590)</f>
        <v/>
      </c>
      <c r="AJ590" s="36" t="str">
        <f t="shared" si="131"/>
        <v/>
      </c>
    </row>
    <row r="591" spans="1:36" x14ac:dyDescent="0.35">
      <c r="A591" s="4" t="s">
        <v>210</v>
      </c>
      <c r="B591" s="9" t="s">
        <v>211</v>
      </c>
      <c r="C591" s="9" t="s">
        <v>73</v>
      </c>
      <c r="D591" s="9" t="s">
        <v>74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29" t="s">
        <v>369</v>
      </c>
      <c r="AI591" s="27" t="str">
        <f t="shared" si="133"/>
        <v/>
      </c>
      <c r="AJ591" s="36" t="str">
        <f t="shared" si="131"/>
        <v/>
      </c>
    </row>
    <row r="592" spans="1:36" x14ac:dyDescent="0.35">
      <c r="A592" s="4" t="s">
        <v>210</v>
      </c>
      <c r="B592" s="9" t="s">
        <v>211</v>
      </c>
      <c r="C592" s="9" t="s">
        <v>75</v>
      </c>
      <c r="D592" s="9" t="s">
        <v>76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29" t="s">
        <v>369</v>
      </c>
      <c r="AI592" s="27" t="str">
        <f t="shared" si="133"/>
        <v/>
      </c>
      <c r="AJ592" s="36" t="str">
        <f t="shared" si="131"/>
        <v/>
      </c>
    </row>
    <row r="593" spans="1:37" x14ac:dyDescent="0.35">
      <c r="A593" s="4" t="s">
        <v>210</v>
      </c>
      <c r="B593" s="9" t="s">
        <v>211</v>
      </c>
      <c r="C593" s="9" t="s">
        <v>77</v>
      </c>
      <c r="D593" s="9" t="s">
        <v>78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29" t="s">
        <v>369</v>
      </c>
      <c r="AI593" s="27" t="str">
        <f t="shared" si="133"/>
        <v/>
      </c>
      <c r="AJ593" s="36" t="str">
        <f t="shared" si="131"/>
        <v/>
      </c>
    </row>
    <row r="594" spans="1:37" x14ac:dyDescent="0.35">
      <c r="A594" s="4" t="s">
        <v>210</v>
      </c>
      <c r="B594" s="9" t="s">
        <v>211</v>
      </c>
      <c r="C594" s="9" t="s">
        <v>79</v>
      </c>
      <c r="D594" s="9" t="s">
        <v>80</v>
      </c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29" t="s">
        <v>369</v>
      </c>
      <c r="AI594" s="27" t="str">
        <f t="shared" si="133"/>
        <v/>
      </c>
      <c r="AJ594" s="36" t="str">
        <f t="shared" si="131"/>
        <v/>
      </c>
    </row>
    <row r="595" spans="1:37" x14ac:dyDescent="0.35">
      <c r="A595" s="4" t="s">
        <v>210</v>
      </c>
      <c r="B595" s="9" t="s">
        <v>211</v>
      </c>
      <c r="C595" s="9" t="s">
        <v>81</v>
      </c>
      <c r="D595" s="9" t="s">
        <v>82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29" t="s">
        <v>369</v>
      </c>
      <c r="AI595" s="27" t="str">
        <f t="shared" si="133"/>
        <v/>
      </c>
      <c r="AJ595" s="36" t="str">
        <f t="shared" si="131"/>
        <v/>
      </c>
    </row>
    <row r="596" spans="1:37" x14ac:dyDescent="0.35">
      <c r="A596" s="4" t="s">
        <v>210</v>
      </c>
      <c r="B596" s="9" t="s">
        <v>211</v>
      </c>
      <c r="C596" s="9" t="s">
        <v>83</v>
      </c>
      <c r="D596" s="9" t="s">
        <v>84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35"/>
      <c r="AI596" s="24">
        <f>SUM(AI597:AI605)</f>
        <v>0</v>
      </c>
      <c r="AJ596" s="25">
        <f>SUM(AJ597:AJ605)</f>
        <v>0</v>
      </c>
    </row>
    <row r="597" spans="1:37" x14ac:dyDescent="0.35">
      <c r="A597" s="4" t="s">
        <v>210</v>
      </c>
      <c r="B597" s="9" t="s">
        <v>211</v>
      </c>
      <c r="C597" s="9" t="s">
        <v>85</v>
      </c>
      <c r="D597" s="9" t="s">
        <v>86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29"/>
      <c r="AI597" s="27">
        <f t="shared" ref="AI597:AI605" si="134">IF(AH597="X","",AG597)</f>
        <v>0</v>
      </c>
      <c r="AJ597" s="36">
        <f>AI597</f>
        <v>0</v>
      </c>
    </row>
    <row r="598" spans="1:37" x14ac:dyDescent="0.35">
      <c r="A598" s="4" t="s">
        <v>210</v>
      </c>
      <c r="B598" s="9" t="s">
        <v>211</v>
      </c>
      <c r="C598" s="9" t="s">
        <v>87</v>
      </c>
      <c r="D598" s="9" t="s">
        <v>88</v>
      </c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29"/>
      <c r="AI598" s="27">
        <f t="shared" si="134"/>
        <v>0</v>
      </c>
      <c r="AJ598" s="36">
        <f>AI598/3</f>
        <v>0</v>
      </c>
      <c r="AK598" s="21" t="s">
        <v>375</v>
      </c>
    </row>
    <row r="599" spans="1:37" x14ac:dyDescent="0.35">
      <c r="A599" s="4" t="s">
        <v>210</v>
      </c>
      <c r="B599" s="9" t="s">
        <v>211</v>
      </c>
      <c r="C599" s="9" t="s">
        <v>89</v>
      </c>
      <c r="D599" s="9" t="s">
        <v>90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29"/>
      <c r="AI599" s="27">
        <f t="shared" si="134"/>
        <v>0</v>
      </c>
      <c r="AJ599" s="36">
        <f t="shared" ref="AJ599:AJ642" si="135">AI599</f>
        <v>0</v>
      </c>
    </row>
    <row r="600" spans="1:37" x14ac:dyDescent="0.35">
      <c r="A600" s="4" t="s">
        <v>210</v>
      </c>
      <c r="B600" s="9" t="s">
        <v>211</v>
      </c>
      <c r="C600" s="9" t="s">
        <v>91</v>
      </c>
      <c r="D600" s="9" t="s">
        <v>92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29"/>
      <c r="AI600" s="27">
        <f t="shared" si="134"/>
        <v>0</v>
      </c>
      <c r="AJ600" s="36">
        <f t="shared" si="135"/>
        <v>0</v>
      </c>
    </row>
    <row r="601" spans="1:37" x14ac:dyDescent="0.35">
      <c r="A601" s="4" t="s">
        <v>210</v>
      </c>
      <c r="B601" s="9" t="s">
        <v>211</v>
      </c>
      <c r="C601" s="9" t="s">
        <v>93</v>
      </c>
      <c r="D601" s="9" t="s">
        <v>94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29" t="s">
        <v>369</v>
      </c>
      <c r="AI601" s="27" t="str">
        <f t="shared" si="134"/>
        <v/>
      </c>
      <c r="AJ601" s="36" t="str">
        <f t="shared" si="135"/>
        <v/>
      </c>
    </row>
    <row r="602" spans="1:37" x14ac:dyDescent="0.35">
      <c r="A602" s="4" t="s">
        <v>210</v>
      </c>
      <c r="B602" s="9" t="s">
        <v>211</v>
      </c>
      <c r="C602" s="9" t="s">
        <v>95</v>
      </c>
      <c r="D602" s="9" t="s">
        <v>96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29"/>
      <c r="AI602" s="27">
        <f t="shared" si="134"/>
        <v>0</v>
      </c>
      <c r="AJ602" s="36">
        <f t="shared" si="135"/>
        <v>0</v>
      </c>
    </row>
    <row r="603" spans="1:37" x14ac:dyDescent="0.35">
      <c r="A603" s="4" t="s">
        <v>210</v>
      </c>
      <c r="B603" s="9" t="s">
        <v>211</v>
      </c>
      <c r="C603" s="9" t="s">
        <v>97</v>
      </c>
      <c r="D603" s="9" t="s">
        <v>98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29"/>
      <c r="AI603" s="27">
        <f t="shared" si="134"/>
        <v>0</v>
      </c>
      <c r="AJ603" s="36">
        <f t="shared" si="135"/>
        <v>0</v>
      </c>
    </row>
    <row r="604" spans="1:37" x14ac:dyDescent="0.35">
      <c r="A604" s="4" t="s">
        <v>210</v>
      </c>
      <c r="B604" s="9" t="s">
        <v>211</v>
      </c>
      <c r="C604" s="9" t="s">
        <v>99</v>
      </c>
      <c r="D604" s="9" t="s">
        <v>100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29"/>
      <c r="AI604" s="27">
        <f t="shared" si="134"/>
        <v>0</v>
      </c>
      <c r="AJ604" s="36">
        <f t="shared" si="135"/>
        <v>0</v>
      </c>
    </row>
    <row r="605" spans="1:37" x14ac:dyDescent="0.35">
      <c r="A605" s="4" t="s">
        <v>210</v>
      </c>
      <c r="B605" s="9" t="s">
        <v>211</v>
      </c>
      <c r="C605" s="9" t="s">
        <v>101</v>
      </c>
      <c r="D605" s="9" t="s">
        <v>102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29"/>
      <c r="AI605" s="27">
        <f t="shared" si="134"/>
        <v>0</v>
      </c>
      <c r="AJ605" s="36">
        <f t="shared" si="135"/>
        <v>0</v>
      </c>
    </row>
    <row r="606" spans="1:37" x14ac:dyDescent="0.35">
      <c r="A606" s="4" t="s">
        <v>210</v>
      </c>
      <c r="B606" s="9" t="s">
        <v>211</v>
      </c>
      <c r="C606" s="9" t="s">
        <v>103</v>
      </c>
      <c r="D606" s="9" t="s">
        <v>104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35"/>
      <c r="AI606" s="24">
        <f>SUM(AI607:AI612)</f>
        <v>0</v>
      </c>
      <c r="AJ606" s="25">
        <f>SUM(AJ607:AJ612)</f>
        <v>0</v>
      </c>
    </row>
    <row r="607" spans="1:37" x14ac:dyDescent="0.35">
      <c r="A607" s="4" t="s">
        <v>210</v>
      </c>
      <c r="B607" s="9" t="s">
        <v>211</v>
      </c>
      <c r="C607" s="9" t="s">
        <v>105</v>
      </c>
      <c r="D607" s="9" t="s">
        <v>106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29" t="s">
        <v>369</v>
      </c>
      <c r="AI607" s="27" t="str">
        <f t="shared" ref="AI607:AI612" si="136">IF(AH607="X","",AG607)</f>
        <v/>
      </c>
      <c r="AJ607" s="36" t="str">
        <f t="shared" si="135"/>
        <v/>
      </c>
    </row>
    <row r="608" spans="1:37" x14ac:dyDescent="0.35">
      <c r="A608" s="4" t="s">
        <v>210</v>
      </c>
      <c r="B608" s="9" t="s">
        <v>211</v>
      </c>
      <c r="C608" s="9" t="s">
        <v>107</v>
      </c>
      <c r="D608" s="9" t="s">
        <v>108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29" t="s">
        <v>369</v>
      </c>
      <c r="AI608" s="27" t="str">
        <f t="shared" si="136"/>
        <v/>
      </c>
      <c r="AJ608" s="36" t="str">
        <f t="shared" si="135"/>
        <v/>
      </c>
    </row>
    <row r="609" spans="1:37" x14ac:dyDescent="0.35">
      <c r="A609" s="4" t="s">
        <v>210</v>
      </c>
      <c r="B609" s="9" t="s">
        <v>211</v>
      </c>
      <c r="C609" s="9" t="s">
        <v>109</v>
      </c>
      <c r="D609" s="9" t="s">
        <v>110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29" t="s">
        <v>369</v>
      </c>
      <c r="AI609" s="27" t="str">
        <f t="shared" si="136"/>
        <v/>
      </c>
      <c r="AJ609" s="36" t="str">
        <f t="shared" si="135"/>
        <v/>
      </c>
    </row>
    <row r="610" spans="1:37" x14ac:dyDescent="0.35">
      <c r="A610" s="4" t="s">
        <v>210</v>
      </c>
      <c r="B610" s="9" t="s">
        <v>211</v>
      </c>
      <c r="C610" s="9" t="s">
        <v>111</v>
      </c>
      <c r="D610" s="9" t="s">
        <v>112</v>
      </c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29" t="s">
        <v>369</v>
      </c>
      <c r="AI610" s="27" t="str">
        <f t="shared" si="136"/>
        <v/>
      </c>
      <c r="AJ610" s="36" t="str">
        <f t="shared" si="135"/>
        <v/>
      </c>
    </row>
    <row r="611" spans="1:37" x14ac:dyDescent="0.35">
      <c r="A611" s="4" t="s">
        <v>210</v>
      </c>
      <c r="B611" s="9" t="s">
        <v>211</v>
      </c>
      <c r="C611" s="9" t="s">
        <v>113</v>
      </c>
      <c r="D611" s="9" t="s">
        <v>114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29" t="s">
        <v>369</v>
      </c>
      <c r="AI611" s="27" t="str">
        <f t="shared" si="136"/>
        <v/>
      </c>
      <c r="AJ611" s="36" t="str">
        <f t="shared" si="135"/>
        <v/>
      </c>
    </row>
    <row r="612" spans="1:37" x14ac:dyDescent="0.35">
      <c r="A612" s="4" t="s">
        <v>210</v>
      </c>
      <c r="B612" s="9" t="s">
        <v>211</v>
      </c>
      <c r="C612" s="9" t="s">
        <v>115</v>
      </c>
      <c r="D612" s="9" t="s">
        <v>116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29" t="s">
        <v>369</v>
      </c>
      <c r="AI612" s="27" t="str">
        <f t="shared" si="136"/>
        <v/>
      </c>
      <c r="AJ612" s="36" t="str">
        <f t="shared" si="135"/>
        <v/>
      </c>
    </row>
    <row r="613" spans="1:37" x14ac:dyDescent="0.35">
      <c r="A613" s="4" t="s">
        <v>210</v>
      </c>
      <c r="B613" s="9" t="s">
        <v>211</v>
      </c>
      <c r="C613" s="9" t="s">
        <v>117</v>
      </c>
      <c r="D613" s="9" t="s">
        <v>118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35"/>
      <c r="AI613" s="24">
        <f>SUM(AI614:AI619)</f>
        <v>0</v>
      </c>
      <c r="AJ613" s="25">
        <f>SUM(AJ614:AJ619)</f>
        <v>0</v>
      </c>
    </row>
    <row r="614" spans="1:37" x14ac:dyDescent="0.35">
      <c r="A614" s="4" t="s">
        <v>210</v>
      </c>
      <c r="B614" s="9" t="s">
        <v>211</v>
      </c>
      <c r="C614" s="9" t="s">
        <v>119</v>
      </c>
      <c r="D614" s="9" t="s">
        <v>120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29"/>
      <c r="AI614" s="27">
        <f t="shared" ref="AI614:AI619" si="137">IF(AH614="X","",AG614)</f>
        <v>0</v>
      </c>
      <c r="AJ614" s="36">
        <f>AI614/3</f>
        <v>0</v>
      </c>
      <c r="AK614" s="21" t="s">
        <v>375</v>
      </c>
    </row>
    <row r="615" spans="1:37" x14ac:dyDescent="0.35">
      <c r="A615" s="4" t="s">
        <v>210</v>
      </c>
      <c r="B615" s="9" t="s">
        <v>211</v>
      </c>
      <c r="C615" s="9" t="s">
        <v>121</v>
      </c>
      <c r="D615" s="9" t="s">
        <v>122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29" t="s">
        <v>369</v>
      </c>
      <c r="AI615" s="27" t="str">
        <f t="shared" si="137"/>
        <v/>
      </c>
      <c r="AJ615" s="36" t="str">
        <f t="shared" si="135"/>
        <v/>
      </c>
      <c r="AK615" s="21"/>
    </row>
    <row r="616" spans="1:37" x14ac:dyDescent="0.35">
      <c r="A616" s="4" t="s">
        <v>210</v>
      </c>
      <c r="B616" s="9" t="s">
        <v>211</v>
      </c>
      <c r="C616" s="9" t="s">
        <v>123</v>
      </c>
      <c r="D616" s="9" t="s">
        <v>124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29" t="s">
        <v>369</v>
      </c>
      <c r="AI616" s="27" t="str">
        <f t="shared" si="137"/>
        <v/>
      </c>
      <c r="AJ616" s="36" t="str">
        <f t="shared" si="135"/>
        <v/>
      </c>
      <c r="AK616" s="21"/>
    </row>
    <row r="617" spans="1:37" x14ac:dyDescent="0.35">
      <c r="A617" s="4" t="s">
        <v>210</v>
      </c>
      <c r="B617" s="9" t="s">
        <v>211</v>
      </c>
      <c r="C617" s="9" t="s">
        <v>125</v>
      </c>
      <c r="D617" s="9" t="s">
        <v>126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29" t="s">
        <v>369</v>
      </c>
      <c r="AI617" s="27" t="str">
        <f t="shared" si="137"/>
        <v/>
      </c>
      <c r="AJ617" s="36" t="str">
        <f t="shared" si="135"/>
        <v/>
      </c>
      <c r="AK617" s="21"/>
    </row>
    <row r="618" spans="1:37" x14ac:dyDescent="0.35">
      <c r="A618" s="4" t="s">
        <v>210</v>
      </c>
      <c r="B618" s="9" t="s">
        <v>211</v>
      </c>
      <c r="C618" s="9" t="s">
        <v>127</v>
      </c>
      <c r="D618" s="9" t="s">
        <v>128</v>
      </c>
      <c r="E618" s="5">
        <v>0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29"/>
      <c r="AI618" s="27">
        <f t="shared" si="137"/>
        <v>0</v>
      </c>
      <c r="AJ618" s="36">
        <f t="shared" si="135"/>
        <v>0</v>
      </c>
      <c r="AK618" s="21"/>
    </row>
    <row r="619" spans="1:37" x14ac:dyDescent="0.35">
      <c r="A619" s="4" t="s">
        <v>210</v>
      </c>
      <c r="B619" s="9" t="s">
        <v>211</v>
      </c>
      <c r="C619" s="9" t="s">
        <v>129</v>
      </c>
      <c r="D619" s="9" t="s">
        <v>130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29"/>
      <c r="AI619" s="27">
        <f t="shared" si="137"/>
        <v>0</v>
      </c>
      <c r="AJ619" s="36">
        <f>AI619/3</f>
        <v>0</v>
      </c>
      <c r="AK619" s="21" t="s">
        <v>375</v>
      </c>
    </row>
    <row r="620" spans="1:37" x14ac:dyDescent="0.35">
      <c r="A620" s="4" t="s">
        <v>210</v>
      </c>
      <c r="B620" s="9" t="s">
        <v>211</v>
      </c>
      <c r="C620" s="9" t="s">
        <v>131</v>
      </c>
      <c r="D620" s="9" t="s">
        <v>132</v>
      </c>
      <c r="E620" s="5">
        <v>4.0000000000000001E-3</v>
      </c>
      <c r="F620" s="5">
        <v>4.0000000000000001E-3</v>
      </c>
      <c r="G620" s="5">
        <v>4.0000000000000001E-3</v>
      </c>
      <c r="H620" s="5">
        <v>4.0000000000000001E-3</v>
      </c>
      <c r="I620" s="5">
        <v>6.0000000000000001E-3</v>
      </c>
      <c r="J620" s="5">
        <v>8.9999999999999993E-3</v>
      </c>
      <c r="K620" s="5">
        <v>8.9999999999999993E-3</v>
      </c>
      <c r="L620" s="5">
        <v>0.01</v>
      </c>
      <c r="M620" s="5">
        <v>0.01</v>
      </c>
      <c r="N620" s="5">
        <v>1.4E-2</v>
      </c>
      <c r="O620" s="5">
        <v>1.4E-2</v>
      </c>
      <c r="P620" s="5">
        <v>1.6E-2</v>
      </c>
      <c r="Q620" s="5">
        <v>1.7999999999999999E-2</v>
      </c>
      <c r="R620" s="5">
        <v>1.7000000000000001E-2</v>
      </c>
      <c r="S620" s="5">
        <v>1.4E-2</v>
      </c>
      <c r="T620" s="5">
        <v>1.6E-2</v>
      </c>
      <c r="U620" s="5">
        <v>1.6E-2</v>
      </c>
      <c r="V620" s="5">
        <v>1.7000000000000001E-2</v>
      </c>
      <c r="W620" s="5">
        <v>1.7999999999999999E-2</v>
      </c>
      <c r="X620" s="5">
        <v>1.7000000000000001E-2</v>
      </c>
      <c r="Y620" s="5">
        <v>1.2999999999999999E-2</v>
      </c>
      <c r="Z620" s="5">
        <v>1.4999999999999999E-2</v>
      </c>
      <c r="AA620" s="5">
        <v>1.6E-2</v>
      </c>
      <c r="AB620" s="5">
        <v>1.4999999999999999E-2</v>
      </c>
      <c r="AC620" s="5">
        <v>1.4999999999999999E-2</v>
      </c>
      <c r="AD620" s="5">
        <v>1.2999999999999999E-2</v>
      </c>
      <c r="AE620" s="5">
        <v>1.4999999999999999E-2</v>
      </c>
      <c r="AF620" s="5">
        <v>1.6E-2</v>
      </c>
      <c r="AG620" s="5">
        <v>1.7999999999999999E-2</v>
      </c>
      <c r="AH620" s="35" t="s">
        <v>369</v>
      </c>
      <c r="AI620" s="24">
        <f>SUM(AI621:AI626)</f>
        <v>0</v>
      </c>
      <c r="AJ620" s="25">
        <f>SUM(AJ621:AJ626)</f>
        <v>0</v>
      </c>
    </row>
    <row r="621" spans="1:37" x14ac:dyDescent="0.35">
      <c r="A621" s="4" t="s">
        <v>210</v>
      </c>
      <c r="B621" s="9" t="s">
        <v>211</v>
      </c>
      <c r="C621" s="9" t="s">
        <v>133</v>
      </c>
      <c r="D621" s="9" t="s">
        <v>134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29" t="s">
        <v>369</v>
      </c>
      <c r="AI621" s="27" t="str">
        <f t="shared" ref="AI621:AI626" si="138">IF(AH621="X","",AG621)</f>
        <v/>
      </c>
      <c r="AJ621" s="36" t="str">
        <f t="shared" si="135"/>
        <v/>
      </c>
    </row>
    <row r="622" spans="1:37" x14ac:dyDescent="0.35">
      <c r="A622" s="4" t="s">
        <v>210</v>
      </c>
      <c r="B622" s="9" t="s">
        <v>211</v>
      </c>
      <c r="C622" s="9" t="s">
        <v>135</v>
      </c>
      <c r="D622" s="9" t="s">
        <v>136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29" t="s">
        <v>369</v>
      </c>
      <c r="AI622" s="27" t="str">
        <f t="shared" si="138"/>
        <v/>
      </c>
      <c r="AJ622" s="36" t="str">
        <f t="shared" si="135"/>
        <v/>
      </c>
    </row>
    <row r="623" spans="1:37" x14ac:dyDescent="0.35">
      <c r="A623" s="4" t="s">
        <v>210</v>
      </c>
      <c r="B623" s="9" t="s">
        <v>211</v>
      </c>
      <c r="C623" s="9" t="s">
        <v>137</v>
      </c>
      <c r="D623" s="9" t="s">
        <v>138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29" t="s">
        <v>369</v>
      </c>
      <c r="AI623" s="27" t="str">
        <f t="shared" si="138"/>
        <v/>
      </c>
      <c r="AJ623" s="36" t="str">
        <f t="shared" si="135"/>
        <v/>
      </c>
    </row>
    <row r="624" spans="1:37" x14ac:dyDescent="0.35">
      <c r="A624" s="4" t="s">
        <v>210</v>
      </c>
      <c r="B624" s="9" t="s">
        <v>211</v>
      </c>
      <c r="C624" s="9" t="s">
        <v>139</v>
      </c>
      <c r="D624" s="9" t="s">
        <v>140</v>
      </c>
      <c r="E624" s="5">
        <v>4.0000000000000001E-3</v>
      </c>
      <c r="F624" s="5">
        <v>4.0000000000000001E-3</v>
      </c>
      <c r="G624" s="5">
        <v>4.0000000000000001E-3</v>
      </c>
      <c r="H624" s="5">
        <v>4.0000000000000001E-3</v>
      </c>
      <c r="I624" s="5">
        <v>6.0000000000000001E-3</v>
      </c>
      <c r="J624" s="5">
        <v>8.9999999999999993E-3</v>
      </c>
      <c r="K624" s="5">
        <v>8.9999999999999993E-3</v>
      </c>
      <c r="L624" s="5">
        <v>0.01</v>
      </c>
      <c r="M624" s="5">
        <v>0.01</v>
      </c>
      <c r="N624" s="5">
        <v>1.4E-2</v>
      </c>
      <c r="O624" s="5">
        <v>1.4E-2</v>
      </c>
      <c r="P624" s="5">
        <v>1.6E-2</v>
      </c>
      <c r="Q624" s="5">
        <v>1.7999999999999999E-2</v>
      </c>
      <c r="R624" s="5">
        <v>1.7000000000000001E-2</v>
      </c>
      <c r="S624" s="5">
        <v>1.4E-2</v>
      </c>
      <c r="T624" s="5">
        <v>1.6E-2</v>
      </c>
      <c r="U624" s="5">
        <v>1.6E-2</v>
      </c>
      <c r="V624" s="5">
        <v>1.7000000000000001E-2</v>
      </c>
      <c r="W624" s="5">
        <v>1.7999999999999999E-2</v>
      </c>
      <c r="X624" s="5">
        <v>1.7000000000000001E-2</v>
      </c>
      <c r="Y624" s="5">
        <v>1.2999999999999999E-2</v>
      </c>
      <c r="Z624" s="5">
        <v>1.4999999999999999E-2</v>
      </c>
      <c r="AA624" s="5">
        <v>1.6E-2</v>
      </c>
      <c r="AB624" s="5">
        <v>1.4999999999999999E-2</v>
      </c>
      <c r="AC624" s="5">
        <v>1.4999999999999999E-2</v>
      </c>
      <c r="AD624" s="5">
        <v>1.2999999999999999E-2</v>
      </c>
      <c r="AE624" s="5">
        <v>1.4999999999999999E-2</v>
      </c>
      <c r="AF624" s="5">
        <v>1.6E-2</v>
      </c>
      <c r="AG624" s="5">
        <v>1.7999999999999999E-2</v>
      </c>
      <c r="AH624" s="29" t="s">
        <v>369</v>
      </c>
      <c r="AI624" s="27" t="str">
        <f t="shared" si="138"/>
        <v/>
      </c>
      <c r="AJ624" s="36" t="str">
        <f t="shared" si="135"/>
        <v/>
      </c>
    </row>
    <row r="625" spans="1:36" x14ac:dyDescent="0.35">
      <c r="A625" s="4" t="s">
        <v>210</v>
      </c>
      <c r="B625" s="9" t="s">
        <v>211</v>
      </c>
      <c r="C625" s="9" t="s">
        <v>141</v>
      </c>
      <c r="D625" s="9" t="s">
        <v>142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29" t="s">
        <v>369</v>
      </c>
      <c r="AI625" s="27" t="str">
        <f t="shared" si="138"/>
        <v/>
      </c>
      <c r="AJ625" s="36" t="str">
        <f t="shared" si="135"/>
        <v/>
      </c>
    </row>
    <row r="626" spans="1:36" x14ac:dyDescent="0.35">
      <c r="A626" s="4" t="s">
        <v>210</v>
      </c>
      <c r="B626" s="9" t="s">
        <v>211</v>
      </c>
      <c r="C626" s="9" t="s">
        <v>143</v>
      </c>
      <c r="D626" s="9" t="s">
        <v>144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29" t="s">
        <v>369</v>
      </c>
      <c r="AI626" s="27" t="str">
        <f t="shared" si="138"/>
        <v/>
      </c>
      <c r="AJ626" s="36" t="str">
        <f t="shared" si="135"/>
        <v/>
      </c>
    </row>
    <row r="627" spans="1:36" x14ac:dyDescent="0.35">
      <c r="A627" s="4" t="s">
        <v>210</v>
      </c>
      <c r="B627" s="9" t="s">
        <v>211</v>
      </c>
      <c r="C627" s="9" t="s">
        <v>145</v>
      </c>
      <c r="D627" s="9" t="s">
        <v>146</v>
      </c>
      <c r="E627" s="5">
        <v>1E-3</v>
      </c>
      <c r="F627" s="5">
        <v>1E-3</v>
      </c>
      <c r="G627" s="5">
        <v>1E-3</v>
      </c>
      <c r="H627" s="5">
        <v>1E-3</v>
      </c>
      <c r="I627" s="5">
        <v>1E-3</v>
      </c>
      <c r="J627" s="5">
        <v>1E-3</v>
      </c>
      <c r="K627" s="5">
        <v>1E-3</v>
      </c>
      <c r="L627" s="5">
        <v>2E-3</v>
      </c>
      <c r="M627" s="5">
        <v>2E-3</v>
      </c>
      <c r="N627" s="5">
        <v>3.0000000000000001E-3</v>
      </c>
      <c r="O627" s="5">
        <v>4.0000000000000001E-3</v>
      </c>
      <c r="P627" s="5">
        <v>3.0000000000000001E-3</v>
      </c>
      <c r="Q627" s="5">
        <v>3.0000000000000001E-3</v>
      </c>
      <c r="R627" s="5">
        <v>2E-3</v>
      </c>
      <c r="S627" s="5">
        <v>2E-3</v>
      </c>
      <c r="T627" s="5">
        <v>6.0000000000000001E-3</v>
      </c>
      <c r="U627" s="5">
        <v>7.0000000000000001E-3</v>
      </c>
      <c r="V627" s="5">
        <v>7.0000000000000001E-3</v>
      </c>
      <c r="W627" s="5">
        <v>4.0000000000000001E-3</v>
      </c>
      <c r="X627" s="5">
        <v>3.0000000000000001E-3</v>
      </c>
      <c r="Y627" s="5">
        <v>3.0000000000000001E-3</v>
      </c>
      <c r="Z627" s="5">
        <v>3.0000000000000001E-3</v>
      </c>
      <c r="AA627" s="5">
        <v>3.0000000000000001E-3</v>
      </c>
      <c r="AB627" s="5">
        <v>3.0000000000000001E-3</v>
      </c>
      <c r="AC627" s="5">
        <v>3.0000000000000001E-3</v>
      </c>
      <c r="AD627" s="5">
        <v>3.0000000000000001E-3</v>
      </c>
      <c r="AE627" s="5">
        <v>4.0000000000000001E-3</v>
      </c>
      <c r="AF627" s="5">
        <v>6.0000000000000001E-3</v>
      </c>
      <c r="AG627" s="5">
        <v>1.7000000000000001E-2</v>
      </c>
      <c r="AH627" s="35"/>
      <c r="AI627" s="24">
        <f>SUM(AI628:AI633)</f>
        <v>1.7000000000000001E-2</v>
      </c>
      <c r="AJ627" s="25">
        <f>SUM(AJ628:AJ633)</f>
        <v>1.7000000000000001E-2</v>
      </c>
    </row>
    <row r="628" spans="1:36" x14ac:dyDescent="0.35">
      <c r="A628" s="4" t="s">
        <v>210</v>
      </c>
      <c r="B628" s="9" t="s">
        <v>211</v>
      </c>
      <c r="C628" s="9" t="s">
        <v>147</v>
      </c>
      <c r="D628" s="9" t="s">
        <v>148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1E-3</v>
      </c>
      <c r="O628" s="5">
        <v>1E-3</v>
      </c>
      <c r="P628" s="5">
        <v>1E-3</v>
      </c>
      <c r="Q628" s="5">
        <v>1E-3</v>
      </c>
      <c r="R628" s="5">
        <v>1E-3</v>
      </c>
      <c r="S628" s="5">
        <v>1E-3</v>
      </c>
      <c r="T628" s="5">
        <v>1E-3</v>
      </c>
      <c r="U628" s="5">
        <v>1E-3</v>
      </c>
      <c r="V628" s="5">
        <v>1E-3</v>
      </c>
      <c r="W628" s="5">
        <v>1E-3</v>
      </c>
      <c r="X628" s="5">
        <v>1E-3</v>
      </c>
      <c r="Y628" s="5">
        <v>1E-3</v>
      </c>
      <c r="Z628" s="5">
        <v>1E-3</v>
      </c>
      <c r="AA628" s="5">
        <v>1E-3</v>
      </c>
      <c r="AB628" s="5">
        <v>1E-3</v>
      </c>
      <c r="AC628" s="5">
        <v>1E-3</v>
      </c>
      <c r="AD628" s="5">
        <v>2E-3</v>
      </c>
      <c r="AE628" s="5">
        <v>3.0000000000000001E-3</v>
      </c>
      <c r="AF628" s="5">
        <v>4.0000000000000001E-3</v>
      </c>
      <c r="AG628" s="5">
        <v>1.4E-2</v>
      </c>
      <c r="AH628" s="29"/>
      <c r="AI628" s="27">
        <f t="shared" ref="AI628:AI633" si="139">IF(AH628="X","",AG628)</f>
        <v>1.4E-2</v>
      </c>
      <c r="AJ628" s="36">
        <f t="shared" si="135"/>
        <v>1.4E-2</v>
      </c>
    </row>
    <row r="629" spans="1:36" x14ac:dyDescent="0.35">
      <c r="A629" s="4" t="s">
        <v>210</v>
      </c>
      <c r="B629" s="9" t="s">
        <v>211</v>
      </c>
      <c r="C629" s="9" t="s">
        <v>149</v>
      </c>
      <c r="D629" s="9" t="s">
        <v>150</v>
      </c>
      <c r="E629" s="5">
        <v>0</v>
      </c>
      <c r="F629" s="5">
        <v>1E-3</v>
      </c>
      <c r="G629" s="5">
        <v>1E-3</v>
      </c>
      <c r="H629" s="5">
        <v>1E-3</v>
      </c>
      <c r="I629" s="5">
        <v>1E-3</v>
      </c>
      <c r="J629" s="5">
        <v>1E-3</v>
      </c>
      <c r="K629" s="5">
        <v>1E-3</v>
      </c>
      <c r="L629" s="5">
        <v>1E-3</v>
      </c>
      <c r="M629" s="5">
        <v>1E-3</v>
      </c>
      <c r="N629" s="5">
        <v>2E-3</v>
      </c>
      <c r="O629" s="5">
        <v>3.0000000000000001E-3</v>
      </c>
      <c r="P629" s="5">
        <v>2E-3</v>
      </c>
      <c r="Q629" s="5">
        <v>2E-3</v>
      </c>
      <c r="R629" s="5">
        <v>2E-3</v>
      </c>
      <c r="S629" s="5">
        <v>1E-3</v>
      </c>
      <c r="T629" s="5">
        <v>5.0000000000000001E-3</v>
      </c>
      <c r="U629" s="5">
        <v>6.0000000000000001E-3</v>
      </c>
      <c r="V629" s="5">
        <v>6.0000000000000001E-3</v>
      </c>
      <c r="W629" s="5">
        <v>3.0000000000000001E-3</v>
      </c>
      <c r="X629" s="5">
        <v>2E-3</v>
      </c>
      <c r="Y629" s="5">
        <v>2E-3</v>
      </c>
      <c r="Z629" s="5">
        <v>2E-3</v>
      </c>
      <c r="AA629" s="5">
        <v>2E-3</v>
      </c>
      <c r="AB629" s="5">
        <v>3.0000000000000001E-3</v>
      </c>
      <c r="AC629" s="5">
        <v>2E-3</v>
      </c>
      <c r="AD629" s="5">
        <v>1E-3</v>
      </c>
      <c r="AE629" s="5">
        <v>1E-3</v>
      </c>
      <c r="AF629" s="5">
        <v>2E-3</v>
      </c>
      <c r="AG629" s="5">
        <v>3.0000000000000001E-3</v>
      </c>
      <c r="AH629" s="29"/>
      <c r="AI629" s="27">
        <f t="shared" si="139"/>
        <v>3.0000000000000001E-3</v>
      </c>
      <c r="AJ629" s="36">
        <f t="shared" si="135"/>
        <v>3.0000000000000001E-3</v>
      </c>
    </row>
    <row r="630" spans="1:36" x14ac:dyDescent="0.35">
      <c r="A630" s="4" t="s">
        <v>210</v>
      </c>
      <c r="B630" s="9" t="s">
        <v>211</v>
      </c>
      <c r="C630" s="9" t="s">
        <v>151</v>
      </c>
      <c r="D630" s="9" t="s">
        <v>152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29"/>
      <c r="AI630" s="27">
        <f t="shared" si="139"/>
        <v>0</v>
      </c>
      <c r="AJ630" s="36">
        <f t="shared" si="135"/>
        <v>0</v>
      </c>
    </row>
    <row r="631" spans="1:36" x14ac:dyDescent="0.35">
      <c r="A631" s="4" t="s">
        <v>210</v>
      </c>
      <c r="B631" s="9" t="s">
        <v>211</v>
      </c>
      <c r="C631" s="9" t="s">
        <v>153</v>
      </c>
      <c r="D631" s="9" t="s">
        <v>154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29"/>
      <c r="AI631" s="27">
        <f t="shared" si="139"/>
        <v>0</v>
      </c>
      <c r="AJ631" s="36">
        <f t="shared" si="135"/>
        <v>0</v>
      </c>
    </row>
    <row r="632" spans="1:36" x14ac:dyDescent="0.35">
      <c r="A632" s="4" t="s">
        <v>210</v>
      </c>
      <c r="B632" s="9" t="s">
        <v>211</v>
      </c>
      <c r="C632" s="9" t="s">
        <v>155</v>
      </c>
      <c r="D632" s="9" t="s">
        <v>156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29"/>
      <c r="AI632" s="27">
        <f t="shared" si="139"/>
        <v>0</v>
      </c>
      <c r="AJ632" s="36">
        <f t="shared" si="135"/>
        <v>0</v>
      </c>
    </row>
    <row r="633" spans="1:36" x14ac:dyDescent="0.35">
      <c r="A633" s="4" t="s">
        <v>210</v>
      </c>
      <c r="B633" s="9" t="s">
        <v>211</v>
      </c>
      <c r="C633" s="9" t="s">
        <v>157</v>
      </c>
      <c r="D633" s="9" t="s">
        <v>158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29"/>
      <c r="AI633" s="27">
        <f t="shared" si="139"/>
        <v>0</v>
      </c>
      <c r="AJ633" s="36">
        <f t="shared" si="135"/>
        <v>0</v>
      </c>
    </row>
    <row r="634" spans="1:36" x14ac:dyDescent="0.35">
      <c r="A634" s="4" t="s">
        <v>210</v>
      </c>
      <c r="B634" s="9" t="s">
        <v>211</v>
      </c>
      <c r="C634" s="9" t="s">
        <v>159</v>
      </c>
      <c r="D634" s="9" t="s">
        <v>160</v>
      </c>
      <c r="E634" s="5">
        <v>0.63800000000000001</v>
      </c>
      <c r="F634" s="5">
        <v>0.753</v>
      </c>
      <c r="G634" s="5">
        <v>0.85699999999999998</v>
      </c>
      <c r="H634" s="5">
        <v>0.89800000000000002</v>
      </c>
      <c r="I634" s="5">
        <v>1.054</v>
      </c>
      <c r="J634" s="5">
        <v>1.079</v>
      </c>
      <c r="K634" s="5">
        <v>1.1919999999999999</v>
      </c>
      <c r="L634" s="5">
        <v>1.093</v>
      </c>
      <c r="M634" s="5">
        <v>1.3129999999999999</v>
      </c>
      <c r="N634" s="5">
        <v>1.4930000000000001</v>
      </c>
      <c r="O634" s="5">
        <v>1.5149999999999999</v>
      </c>
      <c r="P634" s="5">
        <v>1.722</v>
      </c>
      <c r="Q634" s="5">
        <v>1.865</v>
      </c>
      <c r="R634" s="5">
        <v>1.901</v>
      </c>
      <c r="S634" s="5">
        <v>2.1349999999999998</v>
      </c>
      <c r="T634" s="5">
        <v>2.1779999999999999</v>
      </c>
      <c r="U634" s="5">
        <v>2.3109999999999999</v>
      </c>
      <c r="V634" s="5">
        <v>2.5550000000000002</v>
      </c>
      <c r="W634" s="5">
        <v>2.6019999999999999</v>
      </c>
      <c r="X634" s="5">
        <v>2.6819999999999999</v>
      </c>
      <c r="Y634" s="5">
        <v>2.5819999999999999</v>
      </c>
      <c r="Z634" s="5">
        <v>2.5</v>
      </c>
      <c r="AA634" s="5">
        <v>2.4460000000000002</v>
      </c>
      <c r="AB634" s="5">
        <v>2.3159999999999998</v>
      </c>
      <c r="AC634" s="5">
        <v>2.3460000000000001</v>
      </c>
      <c r="AD634" s="5">
        <v>1.8580000000000001</v>
      </c>
      <c r="AE634" s="5">
        <v>2.4729999999999999</v>
      </c>
      <c r="AF634" s="5">
        <v>2.431</v>
      </c>
      <c r="AG634" s="5">
        <v>2.585</v>
      </c>
      <c r="AH634" s="35" t="s">
        <v>369</v>
      </c>
      <c r="AI634" s="24">
        <f>SUM(AI635:AI642)</f>
        <v>0</v>
      </c>
      <c r="AJ634" s="25">
        <f>SUM(AJ635:AJ642)</f>
        <v>0</v>
      </c>
    </row>
    <row r="635" spans="1:36" x14ac:dyDescent="0.35">
      <c r="A635" s="4" t="s">
        <v>210</v>
      </c>
      <c r="B635" s="9" t="s">
        <v>211</v>
      </c>
      <c r="C635" s="9" t="s">
        <v>161</v>
      </c>
      <c r="D635" s="9" t="s">
        <v>162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2E-3</v>
      </c>
      <c r="AF635" s="5">
        <v>3.0000000000000001E-3</v>
      </c>
      <c r="AG635" s="5">
        <v>1.2E-2</v>
      </c>
      <c r="AH635" s="29" t="s">
        <v>369</v>
      </c>
      <c r="AI635" s="27" t="str">
        <f t="shared" ref="AI635:AI642" si="140">IF(AH635="X","",AG635)</f>
        <v/>
      </c>
      <c r="AJ635" s="36" t="str">
        <f t="shared" si="135"/>
        <v/>
      </c>
    </row>
    <row r="636" spans="1:36" x14ac:dyDescent="0.35">
      <c r="A636" s="4" t="s">
        <v>210</v>
      </c>
      <c r="B636" s="9" t="s">
        <v>211</v>
      </c>
      <c r="C636" s="9" t="s">
        <v>163</v>
      </c>
      <c r="D636" s="9" t="s">
        <v>164</v>
      </c>
      <c r="E636" s="5">
        <v>1E-3</v>
      </c>
      <c r="F636" s="5">
        <v>1E-3</v>
      </c>
      <c r="G636" s="5">
        <v>1E-3</v>
      </c>
      <c r="H636" s="5">
        <v>1E-3</v>
      </c>
      <c r="I636" s="5">
        <v>1E-3</v>
      </c>
      <c r="J636" s="5">
        <v>2E-3</v>
      </c>
      <c r="K636" s="5">
        <v>2E-3</v>
      </c>
      <c r="L636" s="5">
        <v>2E-3</v>
      </c>
      <c r="M636" s="5">
        <v>2E-3</v>
      </c>
      <c r="N636" s="5">
        <v>2E-3</v>
      </c>
      <c r="O636" s="5">
        <v>2E-3</v>
      </c>
      <c r="P636" s="5">
        <v>3.0000000000000001E-3</v>
      </c>
      <c r="Q636" s="5">
        <v>3.0000000000000001E-3</v>
      </c>
      <c r="R636" s="5">
        <v>3.0000000000000001E-3</v>
      </c>
      <c r="S636" s="5">
        <v>2E-3</v>
      </c>
      <c r="T636" s="5">
        <v>3.0000000000000001E-3</v>
      </c>
      <c r="U636" s="5">
        <v>3.0000000000000001E-3</v>
      </c>
      <c r="V636" s="5">
        <v>8.0000000000000002E-3</v>
      </c>
      <c r="W636" s="5">
        <v>2E-3</v>
      </c>
      <c r="X636" s="5">
        <v>1E-3</v>
      </c>
      <c r="Y636" s="5">
        <v>1E-3</v>
      </c>
      <c r="Z636" s="5">
        <v>1E-3</v>
      </c>
      <c r="AA636" s="5">
        <v>1E-3</v>
      </c>
      <c r="AB636" s="5">
        <v>1E-3</v>
      </c>
      <c r="AC636" s="5">
        <v>1E-3</v>
      </c>
      <c r="AD636" s="5">
        <v>1E-3</v>
      </c>
      <c r="AE636" s="5">
        <v>1E-3</v>
      </c>
      <c r="AF636" s="5">
        <v>1E-3</v>
      </c>
      <c r="AG636" s="5">
        <v>1E-3</v>
      </c>
      <c r="AH636" s="29" t="s">
        <v>369</v>
      </c>
      <c r="AI636" s="27" t="str">
        <f t="shared" si="140"/>
        <v/>
      </c>
      <c r="AJ636" s="36" t="str">
        <f t="shared" si="135"/>
        <v/>
      </c>
    </row>
    <row r="637" spans="1:36" x14ac:dyDescent="0.35">
      <c r="A637" s="4" t="s">
        <v>210</v>
      </c>
      <c r="B637" s="9" t="s">
        <v>211</v>
      </c>
      <c r="C637" s="9" t="s">
        <v>165</v>
      </c>
      <c r="D637" s="9" t="s">
        <v>166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29" t="s">
        <v>369</v>
      </c>
      <c r="AI637" s="27" t="str">
        <f t="shared" si="140"/>
        <v/>
      </c>
      <c r="AJ637" s="36" t="str">
        <f t="shared" si="135"/>
        <v/>
      </c>
    </row>
    <row r="638" spans="1:36" x14ac:dyDescent="0.35">
      <c r="A638" s="4" t="s">
        <v>210</v>
      </c>
      <c r="B638" s="9" t="s">
        <v>211</v>
      </c>
      <c r="C638" s="9" t="s">
        <v>167</v>
      </c>
      <c r="D638" s="9" t="s">
        <v>168</v>
      </c>
      <c r="E638" s="5">
        <v>2E-3</v>
      </c>
      <c r="F638" s="5">
        <v>2E-3</v>
      </c>
      <c r="G638" s="5">
        <v>2E-3</v>
      </c>
      <c r="H638" s="5">
        <v>2E-3</v>
      </c>
      <c r="I638" s="5">
        <v>3.0000000000000001E-3</v>
      </c>
      <c r="J638" s="5">
        <v>4.0000000000000001E-3</v>
      </c>
      <c r="K638" s="5">
        <v>5.0000000000000001E-3</v>
      </c>
      <c r="L638" s="5">
        <v>4.0000000000000001E-3</v>
      </c>
      <c r="M638" s="5">
        <v>3.0000000000000001E-3</v>
      </c>
      <c r="N638" s="5">
        <v>4.0000000000000001E-3</v>
      </c>
      <c r="O638" s="5">
        <v>5.0000000000000001E-3</v>
      </c>
      <c r="P638" s="5">
        <v>6.0000000000000001E-3</v>
      </c>
      <c r="Q638" s="5">
        <v>6.0000000000000001E-3</v>
      </c>
      <c r="R638" s="5">
        <v>6.0000000000000001E-3</v>
      </c>
      <c r="S638" s="5">
        <v>7.0000000000000001E-3</v>
      </c>
      <c r="T638" s="5">
        <v>6.0000000000000001E-3</v>
      </c>
      <c r="U638" s="5">
        <v>5.0000000000000001E-3</v>
      </c>
      <c r="V638" s="5">
        <v>4.0000000000000001E-3</v>
      </c>
      <c r="W638" s="5">
        <v>4.0000000000000001E-3</v>
      </c>
      <c r="X638" s="5">
        <v>4.0000000000000001E-3</v>
      </c>
      <c r="Y638" s="5">
        <v>4.0000000000000001E-3</v>
      </c>
      <c r="Z638" s="5">
        <v>3.0000000000000001E-3</v>
      </c>
      <c r="AA638" s="5">
        <v>3.0000000000000001E-3</v>
      </c>
      <c r="AB638" s="5">
        <v>4.0000000000000001E-3</v>
      </c>
      <c r="AC638" s="5">
        <v>3.0000000000000001E-3</v>
      </c>
      <c r="AD638" s="5">
        <v>3.0000000000000001E-3</v>
      </c>
      <c r="AE638" s="5">
        <v>3.0000000000000001E-3</v>
      </c>
      <c r="AF638" s="5">
        <v>2E-3</v>
      </c>
      <c r="AG638" s="5">
        <v>2E-3</v>
      </c>
      <c r="AH638" s="29" t="s">
        <v>369</v>
      </c>
      <c r="AI638" s="27" t="str">
        <f t="shared" si="140"/>
        <v/>
      </c>
      <c r="AJ638" s="36" t="str">
        <f t="shared" si="135"/>
        <v/>
      </c>
    </row>
    <row r="639" spans="1:36" x14ac:dyDescent="0.35">
      <c r="A639" s="4" t="s">
        <v>210</v>
      </c>
      <c r="B639" s="9" t="s">
        <v>211</v>
      </c>
      <c r="C639" s="9" t="s">
        <v>169</v>
      </c>
      <c r="D639" s="9" t="s">
        <v>170</v>
      </c>
      <c r="E639" s="5">
        <v>0.20699999999999999</v>
      </c>
      <c r="F639" s="5">
        <v>0.27400000000000002</v>
      </c>
      <c r="G639" s="5">
        <v>0.309</v>
      </c>
      <c r="H639" s="5">
        <v>0.307</v>
      </c>
      <c r="I639" s="5">
        <v>0.34699999999999998</v>
      </c>
      <c r="J639" s="5">
        <v>0.255</v>
      </c>
      <c r="K639" s="5">
        <v>0.247</v>
      </c>
      <c r="L639" s="5">
        <v>0.16900000000000001</v>
      </c>
      <c r="M639" s="5">
        <v>0.38300000000000001</v>
      </c>
      <c r="N639" s="5">
        <v>0.44600000000000001</v>
      </c>
      <c r="O639" s="5">
        <v>0.41099999999999998</v>
      </c>
      <c r="P639" s="5">
        <v>0.439</v>
      </c>
      <c r="Q639" s="5">
        <v>0.50600000000000001</v>
      </c>
      <c r="R639" s="5">
        <v>0.42499999999999999</v>
      </c>
      <c r="S639" s="5">
        <v>0.61399999999999999</v>
      </c>
      <c r="T639" s="5">
        <v>0.71499999999999997</v>
      </c>
      <c r="U639" s="5">
        <v>0.79300000000000004</v>
      </c>
      <c r="V639" s="5">
        <v>0.89400000000000002</v>
      </c>
      <c r="W639" s="5">
        <v>0.96799999999999997</v>
      </c>
      <c r="X639" s="5">
        <v>1.002</v>
      </c>
      <c r="Y639" s="5">
        <v>1.0269999999999999</v>
      </c>
      <c r="Z639" s="5">
        <v>1.0429999999999999</v>
      </c>
      <c r="AA639" s="5">
        <v>1.0429999999999999</v>
      </c>
      <c r="AB639" s="5">
        <v>0.86199999999999999</v>
      </c>
      <c r="AC639" s="5">
        <v>0.94699999999999995</v>
      </c>
      <c r="AD639" s="5">
        <v>0.80200000000000005</v>
      </c>
      <c r="AE639" s="5">
        <v>1.1319999999999999</v>
      </c>
      <c r="AF639" s="5">
        <v>1.0760000000000001</v>
      </c>
      <c r="AG639" s="5">
        <v>1.0680000000000001</v>
      </c>
      <c r="AH639" s="29" t="s">
        <v>369</v>
      </c>
      <c r="AI639" s="27" t="str">
        <f t="shared" si="140"/>
        <v/>
      </c>
      <c r="AJ639" s="36" t="str">
        <f t="shared" si="135"/>
        <v/>
      </c>
    </row>
    <row r="640" spans="1:36" x14ac:dyDescent="0.35">
      <c r="A640" s="4" t="s">
        <v>210</v>
      </c>
      <c r="B640" s="9" t="s">
        <v>211</v>
      </c>
      <c r="C640" s="9" t="s">
        <v>171</v>
      </c>
      <c r="D640" s="9" t="s">
        <v>172</v>
      </c>
      <c r="E640" s="5">
        <v>0.42799999999999999</v>
      </c>
      <c r="F640" s="5">
        <v>0.47699999999999998</v>
      </c>
      <c r="G640" s="5">
        <v>0.54400000000000004</v>
      </c>
      <c r="H640" s="5">
        <v>0.58799999999999997</v>
      </c>
      <c r="I640" s="5">
        <v>0.70299999999999996</v>
      </c>
      <c r="J640" s="5">
        <v>0.81799999999999995</v>
      </c>
      <c r="K640" s="5">
        <v>0.93899999999999995</v>
      </c>
      <c r="L640" s="5">
        <v>0.91700000000000004</v>
      </c>
      <c r="M640" s="5">
        <v>0.92500000000000004</v>
      </c>
      <c r="N640" s="5">
        <v>1.0409999999999999</v>
      </c>
      <c r="O640" s="5">
        <v>1.0960000000000001</v>
      </c>
      <c r="P640" s="5">
        <v>1.2749999999999999</v>
      </c>
      <c r="Q640" s="5">
        <v>1.35</v>
      </c>
      <c r="R640" s="5">
        <v>1.4670000000000001</v>
      </c>
      <c r="S640" s="5">
        <v>1.5109999999999999</v>
      </c>
      <c r="T640" s="5">
        <v>1.454</v>
      </c>
      <c r="U640" s="5">
        <v>1.51</v>
      </c>
      <c r="V640" s="5">
        <v>1.65</v>
      </c>
      <c r="W640" s="5">
        <v>1.6279999999999999</v>
      </c>
      <c r="X640" s="5">
        <v>1.6759999999999999</v>
      </c>
      <c r="Y640" s="5">
        <v>1.5509999999999999</v>
      </c>
      <c r="Z640" s="5">
        <v>1.454</v>
      </c>
      <c r="AA640" s="5">
        <v>1.399</v>
      </c>
      <c r="AB640" s="5">
        <v>1.4490000000000001</v>
      </c>
      <c r="AC640" s="5">
        <v>1.395</v>
      </c>
      <c r="AD640" s="5">
        <v>1.052</v>
      </c>
      <c r="AE640" s="5">
        <v>1.335</v>
      </c>
      <c r="AF640" s="5">
        <v>1.349</v>
      </c>
      <c r="AG640" s="5">
        <v>1.502</v>
      </c>
      <c r="AH640" s="29" t="s">
        <v>369</v>
      </c>
      <c r="AI640" s="27" t="str">
        <f t="shared" si="140"/>
        <v/>
      </c>
      <c r="AJ640" s="36" t="str">
        <f t="shared" si="135"/>
        <v/>
      </c>
    </row>
    <row r="641" spans="1:40" x14ac:dyDescent="0.35">
      <c r="A641" s="4" t="s">
        <v>210</v>
      </c>
      <c r="B641" s="9" t="s">
        <v>211</v>
      </c>
      <c r="C641" s="9" t="s">
        <v>173</v>
      </c>
      <c r="D641" s="9" t="s">
        <v>174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29" t="s">
        <v>369</v>
      </c>
      <c r="AI641" s="27" t="str">
        <f t="shared" si="140"/>
        <v/>
      </c>
      <c r="AJ641" s="36" t="str">
        <f t="shared" si="135"/>
        <v/>
      </c>
    </row>
    <row r="642" spans="1:40" x14ac:dyDescent="0.35">
      <c r="A642" s="4" t="s">
        <v>210</v>
      </c>
      <c r="B642" s="9" t="s">
        <v>211</v>
      </c>
      <c r="C642" s="9" t="s">
        <v>175</v>
      </c>
      <c r="D642" s="9" t="s">
        <v>176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29" t="s">
        <v>369</v>
      </c>
      <c r="AI642" s="27" t="str">
        <f t="shared" si="140"/>
        <v/>
      </c>
      <c r="AJ642" s="36" t="str">
        <f t="shared" si="135"/>
        <v/>
      </c>
    </row>
    <row r="643" spans="1:40" x14ac:dyDescent="0.35">
      <c r="A643" s="4" t="s">
        <v>210</v>
      </c>
      <c r="B643" s="9" t="s">
        <v>211</v>
      </c>
      <c r="C643" s="9" t="s">
        <v>177</v>
      </c>
      <c r="D643" s="9" t="s">
        <v>178</v>
      </c>
      <c r="E643" s="5">
        <v>3.6859999999999999</v>
      </c>
      <c r="F643" s="5">
        <v>4.2539999999999996</v>
      </c>
      <c r="G643" s="5">
        <v>4.6550000000000002</v>
      </c>
      <c r="H643" s="5">
        <v>4.702</v>
      </c>
      <c r="I643" s="5">
        <v>5.75</v>
      </c>
      <c r="J643" s="5">
        <v>4.4249999999999998</v>
      </c>
      <c r="K643" s="5">
        <v>4.2919999999999998</v>
      </c>
      <c r="L643" s="5">
        <v>5.4969999999999999</v>
      </c>
      <c r="M643" s="5">
        <v>6.8079999999999998</v>
      </c>
      <c r="N643" s="5">
        <v>6.9109999999999996</v>
      </c>
      <c r="O643" s="5">
        <v>6.5110000000000001</v>
      </c>
      <c r="P643" s="5">
        <v>7.2359999999999998</v>
      </c>
      <c r="Q643" s="5">
        <v>7.7460000000000004</v>
      </c>
      <c r="R643" s="5">
        <v>8.298</v>
      </c>
      <c r="S643" s="5">
        <v>8.6349999999999998</v>
      </c>
      <c r="T643" s="5">
        <v>8.7289999999999992</v>
      </c>
      <c r="U643" s="5">
        <v>8.9280000000000008</v>
      </c>
      <c r="V643" s="5">
        <v>9.2110000000000003</v>
      </c>
      <c r="W643" s="5">
        <v>9.1329999999999991</v>
      </c>
      <c r="X643" s="5">
        <v>9.4510000000000005</v>
      </c>
      <c r="Y643" s="5">
        <v>9.41</v>
      </c>
      <c r="Z643" s="5">
        <v>9.7129999999999992</v>
      </c>
      <c r="AA643" s="5">
        <v>10.079000000000001</v>
      </c>
      <c r="AB643" s="5">
        <v>10.343</v>
      </c>
      <c r="AC643" s="5">
        <v>10.536</v>
      </c>
      <c r="AD643" s="5">
        <v>9.1189999999999998</v>
      </c>
      <c r="AE643" s="5">
        <v>10.342000000000001</v>
      </c>
      <c r="AF643" s="5">
        <v>10.55</v>
      </c>
      <c r="AG643" s="5">
        <v>11.97</v>
      </c>
      <c r="AH643" s="35" t="s">
        <v>369</v>
      </c>
      <c r="AI643" s="24">
        <f>SUM(AI644:AI652)</f>
        <v>0</v>
      </c>
      <c r="AJ643" s="25">
        <f>SUM(AJ644:AJ652)</f>
        <v>0</v>
      </c>
      <c r="AN643" s="19">
        <f>SUM(AN644:AN652)</f>
        <v>10.773</v>
      </c>
    </row>
    <row r="644" spans="1:40" x14ac:dyDescent="0.35">
      <c r="A644" s="4" t="s">
        <v>210</v>
      </c>
      <c r="B644" s="9" t="s">
        <v>211</v>
      </c>
      <c r="C644" s="9" t="s">
        <v>179</v>
      </c>
      <c r="D644" s="9" t="s">
        <v>180</v>
      </c>
      <c r="E644" s="5">
        <v>2.4649999999999999</v>
      </c>
      <c r="F644" s="5">
        <v>2.8559999999999999</v>
      </c>
      <c r="G644" s="5">
        <v>3.1339999999999999</v>
      </c>
      <c r="H644" s="5">
        <v>3.2440000000000002</v>
      </c>
      <c r="I644" s="5">
        <v>3.944</v>
      </c>
      <c r="J644" s="5">
        <v>1.609</v>
      </c>
      <c r="K644" s="5">
        <v>1.238</v>
      </c>
      <c r="L644" s="5">
        <v>0.82099999999999995</v>
      </c>
      <c r="M644" s="5">
        <v>0.86399999999999999</v>
      </c>
      <c r="N644" s="5">
        <v>1.095</v>
      </c>
      <c r="O644" s="5">
        <v>1.0509999999999999</v>
      </c>
      <c r="P644" s="5">
        <v>1.1759999999999999</v>
      </c>
      <c r="Q644" s="5">
        <v>1.2470000000000001</v>
      </c>
      <c r="R644" s="5">
        <v>1.534</v>
      </c>
      <c r="S644" s="5">
        <v>1.64</v>
      </c>
      <c r="T644" s="5">
        <v>1.7869999999999999</v>
      </c>
      <c r="U644" s="5">
        <v>1.9550000000000001</v>
      </c>
      <c r="V644" s="5">
        <v>2.1059999999999999</v>
      </c>
      <c r="W644" s="5">
        <v>2.1269999999999998</v>
      </c>
      <c r="X644" s="5">
        <v>2.2090000000000001</v>
      </c>
      <c r="Y644" s="5">
        <v>2.2200000000000002</v>
      </c>
      <c r="Z644" s="5">
        <v>2.2349999999999999</v>
      </c>
      <c r="AA644" s="5">
        <v>2.306</v>
      </c>
      <c r="AB644" s="5">
        <v>2.4180000000000001</v>
      </c>
      <c r="AC644" s="5">
        <v>2.4569999999999999</v>
      </c>
      <c r="AD644" s="5">
        <v>2.1509999999999998</v>
      </c>
      <c r="AE644" s="5">
        <v>2.5259999999999998</v>
      </c>
      <c r="AF644" s="5">
        <v>2.7029999999999998</v>
      </c>
      <c r="AG644" s="5">
        <v>3.19</v>
      </c>
      <c r="AH644" s="29" t="s">
        <v>369</v>
      </c>
      <c r="AI644" s="27" t="s">
        <v>387</v>
      </c>
      <c r="AJ644" s="36"/>
      <c r="AN644" s="18">
        <f>IF(AI644="Fusion CI",AG644*0.9,"")</f>
        <v>2.871</v>
      </c>
    </row>
    <row r="645" spans="1:40" x14ac:dyDescent="0.35">
      <c r="A645" s="4" t="s">
        <v>210</v>
      </c>
      <c r="B645" s="9" t="s">
        <v>211</v>
      </c>
      <c r="C645" s="9" t="s">
        <v>181</v>
      </c>
      <c r="D645" s="9" t="s">
        <v>182</v>
      </c>
      <c r="E645" s="5">
        <v>1.054</v>
      </c>
      <c r="F645" s="5">
        <v>1.206</v>
      </c>
      <c r="G645" s="5">
        <v>1.31</v>
      </c>
      <c r="H645" s="5">
        <v>1.2370000000000001</v>
      </c>
      <c r="I645" s="5">
        <v>1.522</v>
      </c>
      <c r="J645" s="5">
        <v>2.3690000000000002</v>
      </c>
      <c r="K645" s="5">
        <v>2.5750000000000002</v>
      </c>
      <c r="L645" s="5">
        <v>4.1580000000000004</v>
      </c>
      <c r="M645" s="5">
        <v>5.3819999999999997</v>
      </c>
      <c r="N645" s="5">
        <v>5.0460000000000003</v>
      </c>
      <c r="O645" s="5">
        <v>4.6849999999999996</v>
      </c>
      <c r="P645" s="5">
        <v>5.1890000000000001</v>
      </c>
      <c r="Q645" s="5">
        <v>5.6029999999999998</v>
      </c>
      <c r="R645" s="5">
        <v>5.8659999999999997</v>
      </c>
      <c r="S645" s="5">
        <v>5.9160000000000004</v>
      </c>
      <c r="T645" s="5">
        <v>5.6609999999999996</v>
      </c>
      <c r="U645" s="5">
        <v>5.827</v>
      </c>
      <c r="V645" s="5">
        <v>6.25</v>
      </c>
      <c r="W645" s="5">
        <v>6.085</v>
      </c>
      <c r="X645" s="5">
        <v>6.2030000000000003</v>
      </c>
      <c r="Y645" s="5">
        <v>6.032</v>
      </c>
      <c r="Z645" s="5">
        <v>5.9880000000000004</v>
      </c>
      <c r="AA645" s="5">
        <v>6.4909999999999997</v>
      </c>
      <c r="AB645" s="5">
        <v>6.9219999999999997</v>
      </c>
      <c r="AC645" s="5">
        <v>7.298</v>
      </c>
      <c r="AD645" s="5">
        <v>6.32</v>
      </c>
      <c r="AE645" s="5">
        <v>7.0449999999999999</v>
      </c>
      <c r="AF645" s="5">
        <v>7.0860000000000003</v>
      </c>
      <c r="AG645" s="5">
        <v>7.9340000000000002</v>
      </c>
      <c r="AH645" s="29" t="s">
        <v>369</v>
      </c>
      <c r="AI645" s="27" t="s">
        <v>387</v>
      </c>
      <c r="AJ645" s="36"/>
      <c r="AN645" s="18">
        <f t="shared" ref="AN645:AN652" si="141">IF(AI645="Fusion CI",AG645*0.9,"")</f>
        <v>7.1406000000000001</v>
      </c>
    </row>
    <row r="646" spans="1:40" x14ac:dyDescent="0.35">
      <c r="A646" s="4" t="s">
        <v>210</v>
      </c>
      <c r="B646" s="9" t="s">
        <v>211</v>
      </c>
      <c r="C646" s="9" t="s">
        <v>183</v>
      </c>
      <c r="D646" s="9" t="s">
        <v>184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29" t="s">
        <v>369</v>
      </c>
      <c r="AI646" s="27" t="str">
        <f t="shared" ref="AI646:AI651" si="142">IF(AH646="X","",AG646)</f>
        <v/>
      </c>
      <c r="AJ646" s="36"/>
      <c r="AN646" s="18" t="str">
        <f t="shared" si="141"/>
        <v/>
      </c>
    </row>
    <row r="647" spans="1:40" x14ac:dyDescent="0.35">
      <c r="A647" s="4" t="s">
        <v>210</v>
      </c>
      <c r="B647" s="9" t="s">
        <v>211</v>
      </c>
      <c r="C647" s="9" t="s">
        <v>185</v>
      </c>
      <c r="D647" s="9" t="s">
        <v>186</v>
      </c>
      <c r="E647" s="5">
        <v>0.161</v>
      </c>
      <c r="F647" s="5">
        <v>0.185</v>
      </c>
      <c r="G647" s="5">
        <v>0.20200000000000001</v>
      </c>
      <c r="H647" s="5">
        <v>0.21</v>
      </c>
      <c r="I647" s="5">
        <v>0.27100000000000002</v>
      </c>
      <c r="J647" s="5">
        <v>0.42899999999999999</v>
      </c>
      <c r="K647" s="5">
        <v>0.45600000000000002</v>
      </c>
      <c r="L647" s="5">
        <v>0.49</v>
      </c>
      <c r="M647" s="5">
        <v>0.51300000000000001</v>
      </c>
      <c r="N647" s="5">
        <v>0.47899999999999998</v>
      </c>
      <c r="O647" s="5">
        <v>0.46800000000000003</v>
      </c>
      <c r="P647" s="5">
        <v>0.51400000000000001</v>
      </c>
      <c r="Q647" s="5">
        <v>0.51500000000000001</v>
      </c>
      <c r="R647" s="5">
        <v>0.50700000000000001</v>
      </c>
      <c r="S647" s="5">
        <v>0.65400000000000003</v>
      </c>
      <c r="T647" s="5">
        <v>0.627</v>
      </c>
      <c r="U647" s="5">
        <v>0.624</v>
      </c>
      <c r="V647" s="5">
        <v>0.33900000000000002</v>
      </c>
      <c r="W647" s="5">
        <v>0.36099999999999999</v>
      </c>
      <c r="X647" s="5">
        <v>0.36099999999999999</v>
      </c>
      <c r="Y647" s="5">
        <v>0.35099999999999998</v>
      </c>
      <c r="Z647" s="5">
        <v>0.6</v>
      </c>
      <c r="AA647" s="5">
        <v>0.59499999999999997</v>
      </c>
      <c r="AB647" s="5">
        <v>0.36399999999999999</v>
      </c>
      <c r="AC647" s="5">
        <v>0.35799999999999998</v>
      </c>
      <c r="AD647" s="5">
        <v>0.29499999999999998</v>
      </c>
      <c r="AE647" s="5">
        <v>0.315</v>
      </c>
      <c r="AF647" s="5">
        <v>0.29899999999999999</v>
      </c>
      <c r="AG647" s="5">
        <v>0.30099999999999999</v>
      </c>
      <c r="AH647" s="29" t="s">
        <v>369</v>
      </c>
      <c r="AI647" s="27" t="s">
        <v>387</v>
      </c>
      <c r="AJ647" s="36"/>
      <c r="AN647" s="18">
        <f t="shared" si="141"/>
        <v>0.27089999999999997</v>
      </c>
    </row>
    <row r="648" spans="1:40" x14ac:dyDescent="0.35">
      <c r="A648" s="4" t="s">
        <v>210</v>
      </c>
      <c r="B648" s="9" t="s">
        <v>211</v>
      </c>
      <c r="C648" s="9" t="s">
        <v>187</v>
      </c>
      <c r="D648" s="9" t="s">
        <v>188</v>
      </c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29" t="s">
        <v>369</v>
      </c>
      <c r="AI648" s="27" t="str">
        <f t="shared" si="142"/>
        <v/>
      </c>
      <c r="AJ648" s="36"/>
      <c r="AN648" s="18" t="str">
        <f t="shared" si="141"/>
        <v/>
      </c>
    </row>
    <row r="649" spans="1:40" x14ac:dyDescent="0.35">
      <c r="A649" s="4" t="s">
        <v>210</v>
      </c>
      <c r="B649" s="9" t="s">
        <v>211</v>
      </c>
      <c r="C649" s="9" t="s">
        <v>189</v>
      </c>
      <c r="D649" s="9" t="s">
        <v>190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1E-3</v>
      </c>
      <c r="T649" s="5">
        <v>0</v>
      </c>
      <c r="U649" s="5">
        <v>0</v>
      </c>
      <c r="V649" s="5">
        <v>0</v>
      </c>
      <c r="W649" s="5">
        <v>0</v>
      </c>
      <c r="X649" s="5">
        <v>2E-3</v>
      </c>
      <c r="Y649" s="5">
        <v>2E-3</v>
      </c>
      <c r="Z649" s="5">
        <v>2E-3</v>
      </c>
      <c r="AA649" s="5">
        <v>2E-3</v>
      </c>
      <c r="AB649" s="5">
        <v>1E-3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29" t="s">
        <v>369</v>
      </c>
      <c r="AI649" s="27" t="str">
        <f t="shared" si="142"/>
        <v/>
      </c>
      <c r="AJ649" s="36"/>
      <c r="AN649" s="18" t="str">
        <f t="shared" si="141"/>
        <v/>
      </c>
    </row>
    <row r="650" spans="1:40" x14ac:dyDescent="0.35">
      <c r="A650" s="4" t="s">
        <v>210</v>
      </c>
      <c r="B650" s="9" t="s">
        <v>211</v>
      </c>
      <c r="C650" s="9" t="s">
        <v>191</v>
      </c>
      <c r="D650" s="9" t="s">
        <v>192</v>
      </c>
      <c r="E650" s="5">
        <v>6.0000000000000001E-3</v>
      </c>
      <c r="F650" s="5">
        <v>7.0000000000000001E-3</v>
      </c>
      <c r="G650" s="5">
        <v>8.9999999999999993E-3</v>
      </c>
      <c r="H650" s="5">
        <v>1.0999999999999999E-2</v>
      </c>
      <c r="I650" s="5">
        <v>1.4E-2</v>
      </c>
      <c r="J650" s="5">
        <v>1.7999999999999999E-2</v>
      </c>
      <c r="K650" s="5">
        <v>2.3E-2</v>
      </c>
      <c r="L650" s="5">
        <v>2.8000000000000001E-2</v>
      </c>
      <c r="M650" s="5">
        <v>4.8000000000000001E-2</v>
      </c>
      <c r="N650" s="5">
        <v>0.29099999999999998</v>
      </c>
      <c r="O650" s="5">
        <v>0.307</v>
      </c>
      <c r="P650" s="5">
        <v>0.35799999999999998</v>
      </c>
      <c r="Q650" s="5">
        <v>0.38100000000000001</v>
      </c>
      <c r="R650" s="5">
        <v>0.39100000000000001</v>
      </c>
      <c r="S650" s="5">
        <v>0.42499999999999999</v>
      </c>
      <c r="T650" s="5">
        <v>0.65400000000000003</v>
      </c>
      <c r="U650" s="5">
        <v>0.52200000000000002</v>
      </c>
      <c r="V650" s="5">
        <v>0.51700000000000002</v>
      </c>
      <c r="W650" s="5">
        <v>0.56000000000000005</v>
      </c>
      <c r="X650" s="5">
        <v>0.67600000000000005</v>
      </c>
      <c r="Y650" s="5">
        <v>0.80500000000000005</v>
      </c>
      <c r="Z650" s="5">
        <v>0.88900000000000001</v>
      </c>
      <c r="AA650" s="5">
        <v>0.68500000000000005</v>
      </c>
      <c r="AB650" s="5">
        <v>0.63800000000000001</v>
      </c>
      <c r="AC650" s="5">
        <v>0.42299999999999999</v>
      </c>
      <c r="AD650" s="5">
        <v>0.35299999999999998</v>
      </c>
      <c r="AE650" s="5">
        <v>0.45600000000000002</v>
      </c>
      <c r="AF650" s="5">
        <v>0.46200000000000002</v>
      </c>
      <c r="AG650" s="5">
        <v>0.54500000000000004</v>
      </c>
      <c r="AH650" s="29" t="s">
        <v>369</v>
      </c>
      <c r="AI650" s="27" t="s">
        <v>387</v>
      </c>
      <c r="AJ650" s="36"/>
      <c r="AN650" s="18">
        <f t="shared" si="141"/>
        <v>0.49050000000000005</v>
      </c>
    </row>
    <row r="651" spans="1:40" x14ac:dyDescent="0.35">
      <c r="A651" s="4" t="s">
        <v>210</v>
      </c>
      <c r="B651" s="9" t="s">
        <v>211</v>
      </c>
      <c r="C651" s="9" t="s">
        <v>193</v>
      </c>
      <c r="D651" s="9" t="s">
        <v>194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29" t="s">
        <v>369</v>
      </c>
      <c r="AI651" s="27" t="str">
        <f t="shared" si="142"/>
        <v/>
      </c>
      <c r="AJ651" s="36"/>
      <c r="AN651" s="18" t="str">
        <f t="shared" si="141"/>
        <v/>
      </c>
    </row>
    <row r="652" spans="1:40" x14ac:dyDescent="0.35">
      <c r="A652" s="4" t="s">
        <v>210</v>
      </c>
      <c r="B652" s="9" t="s">
        <v>211</v>
      </c>
      <c r="C652" s="9" t="s">
        <v>195</v>
      </c>
      <c r="D652" s="9" t="s">
        <v>196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29" t="s">
        <v>369</v>
      </c>
      <c r="AI652" s="27" t="s">
        <v>387</v>
      </c>
      <c r="AJ652" s="36"/>
      <c r="AN652" s="18">
        <f t="shared" si="141"/>
        <v>0</v>
      </c>
    </row>
    <row r="653" spans="1:40" x14ac:dyDescent="0.35">
      <c r="B653" s="2" t="s">
        <v>197</v>
      </c>
      <c r="AH653" s="29"/>
    </row>
    <row r="654" spans="1:40" x14ac:dyDescent="0.35">
      <c r="A654" s="4" t="s">
        <v>212</v>
      </c>
      <c r="B654" s="9" t="s">
        <v>213</v>
      </c>
      <c r="C654" s="9" t="s">
        <v>37</v>
      </c>
      <c r="D654" s="9" t="s">
        <v>38</v>
      </c>
      <c r="E654" s="5">
        <v>11.868</v>
      </c>
      <c r="F654" s="5">
        <v>12.058</v>
      </c>
      <c r="G654" s="5">
        <v>11.815</v>
      </c>
      <c r="H654" s="5">
        <v>12.698</v>
      </c>
      <c r="I654" s="5">
        <v>12.548</v>
      </c>
      <c r="J654" s="5">
        <v>12.898999999999999</v>
      </c>
      <c r="K654" s="5">
        <v>14.038</v>
      </c>
      <c r="L654" s="5">
        <v>14.933</v>
      </c>
      <c r="M654" s="5">
        <v>15.662000000000001</v>
      </c>
      <c r="N654" s="5">
        <v>15.804</v>
      </c>
      <c r="O654" s="5">
        <v>17.494</v>
      </c>
      <c r="P654" s="5">
        <v>18.475999999999999</v>
      </c>
      <c r="Q654" s="5">
        <v>19.53</v>
      </c>
      <c r="R654" s="5">
        <v>19.904</v>
      </c>
      <c r="S654" s="5">
        <v>21.579000000000001</v>
      </c>
      <c r="T654" s="5">
        <v>21.231999999999999</v>
      </c>
      <c r="U654" s="5">
        <v>20.442</v>
      </c>
      <c r="V654" s="5">
        <v>20.922999999999998</v>
      </c>
      <c r="W654" s="5">
        <v>21.574000000000002</v>
      </c>
      <c r="X654" s="5">
        <v>21.794</v>
      </c>
      <c r="Y654" s="5">
        <v>21.861999999999998</v>
      </c>
      <c r="Z654" s="5">
        <v>22.268999999999998</v>
      </c>
      <c r="AA654" s="5">
        <v>22.568000000000001</v>
      </c>
      <c r="AB654" s="5">
        <v>22.79</v>
      </c>
      <c r="AC654" s="5">
        <v>23.413</v>
      </c>
      <c r="AD654" s="5">
        <v>24.643999999999998</v>
      </c>
      <c r="AE654" s="5">
        <v>26.135999999999999</v>
      </c>
      <c r="AF654" s="5">
        <v>27.597999999999999</v>
      </c>
      <c r="AG654" s="5">
        <v>28.388000000000002</v>
      </c>
      <c r="AH654" s="35"/>
      <c r="AI654" s="24">
        <f>AI655+AI664+AI670+AI677+AI687+AI694+AI701+AI708+AI715+AI724</f>
        <v>4.5098438500000002</v>
      </c>
      <c r="AJ654" s="25">
        <f>AJ655+AJ664+AJ670+AJ677+AJ687+AJ694+AJ701+AJ708+AJ715+AJ724</f>
        <v>4.3718438500000003</v>
      </c>
    </row>
    <row r="655" spans="1:40" x14ac:dyDescent="0.35">
      <c r="A655" s="4" t="s">
        <v>212</v>
      </c>
      <c r="B655" s="9" t="s">
        <v>213</v>
      </c>
      <c r="C655" s="9" t="s">
        <v>39</v>
      </c>
      <c r="D655" s="9" t="s">
        <v>40</v>
      </c>
      <c r="E655" s="5">
        <v>1.1819999999999999</v>
      </c>
      <c r="F655" s="5">
        <v>1.1879999999999999</v>
      </c>
      <c r="G655" s="5">
        <v>1.171</v>
      </c>
      <c r="H655" s="5">
        <v>1.2649999999999999</v>
      </c>
      <c r="I655" s="5">
        <v>1.2549999999999999</v>
      </c>
      <c r="J655" s="5">
        <v>2.004</v>
      </c>
      <c r="K655" s="5">
        <v>2.2229999999999999</v>
      </c>
      <c r="L655" s="5">
        <v>2.161</v>
      </c>
      <c r="M655" s="5">
        <v>2.149</v>
      </c>
      <c r="N655" s="5">
        <v>2.1709999999999998</v>
      </c>
      <c r="O655" s="5">
        <v>2.3879999999999999</v>
      </c>
      <c r="P655" s="5">
        <v>2.4849999999999999</v>
      </c>
      <c r="Q655" s="5">
        <v>2.6560000000000001</v>
      </c>
      <c r="R655" s="5">
        <v>2.61</v>
      </c>
      <c r="S655" s="5">
        <v>2.5089999999999999</v>
      </c>
      <c r="T655" s="5">
        <v>2.4470000000000001</v>
      </c>
      <c r="U655" s="5">
        <v>2.4049999999999998</v>
      </c>
      <c r="V655" s="5">
        <v>3.8420000000000001</v>
      </c>
      <c r="W655" s="5">
        <v>3.851</v>
      </c>
      <c r="X655" s="5">
        <v>4.0339999999999998</v>
      </c>
      <c r="Y655" s="5">
        <v>4.0730000000000004</v>
      </c>
      <c r="Z655" s="5">
        <v>4.157</v>
      </c>
      <c r="AA655" s="5">
        <v>3.9420000000000002</v>
      </c>
      <c r="AB655" s="5">
        <v>3.7389999999999999</v>
      </c>
      <c r="AC655" s="5">
        <v>3.472</v>
      </c>
      <c r="AD655" s="5">
        <v>3.3980000000000001</v>
      </c>
      <c r="AE655" s="5">
        <v>5.3390000000000004</v>
      </c>
      <c r="AF655" s="5">
        <v>5.351</v>
      </c>
      <c r="AG655" s="5">
        <v>5.5209999999999999</v>
      </c>
      <c r="AH655" s="35" t="s">
        <v>369</v>
      </c>
      <c r="AI655" s="24">
        <f>SUM(AI656:AI663)</f>
        <v>1.0429438500000001</v>
      </c>
      <c r="AJ655" s="25">
        <f>SUM(AJ656:AJ663)</f>
        <v>1.0429438500000001</v>
      </c>
    </row>
    <row r="656" spans="1:40" x14ac:dyDescent="0.35">
      <c r="A656" s="4" t="s">
        <v>212</v>
      </c>
      <c r="B656" s="9" t="s">
        <v>213</v>
      </c>
      <c r="C656" s="9" t="s">
        <v>41</v>
      </c>
      <c r="D656" s="9" t="s">
        <v>42</v>
      </c>
      <c r="E656" s="5">
        <v>1.6E-2</v>
      </c>
      <c r="F656" s="5">
        <v>1.6E-2</v>
      </c>
      <c r="G656" s="5">
        <v>1.6E-2</v>
      </c>
      <c r="H656" s="5">
        <v>1.7000000000000001E-2</v>
      </c>
      <c r="I656" s="5">
        <v>1.7000000000000001E-2</v>
      </c>
      <c r="J656" s="5">
        <v>3.1E-2</v>
      </c>
      <c r="K656" s="5">
        <v>3.5000000000000003E-2</v>
      </c>
      <c r="L656" s="5">
        <v>3.4000000000000002E-2</v>
      </c>
      <c r="M656" s="5">
        <v>3.4000000000000002E-2</v>
      </c>
      <c r="N656" s="5">
        <v>3.4000000000000002E-2</v>
      </c>
      <c r="O656" s="5">
        <v>3.7999999999999999E-2</v>
      </c>
      <c r="P656" s="5">
        <v>0.04</v>
      </c>
      <c r="Q656" s="5">
        <v>4.2999999999999997E-2</v>
      </c>
      <c r="R656" s="5">
        <v>4.2000000000000003E-2</v>
      </c>
      <c r="S656" s="5">
        <v>4.1000000000000002E-2</v>
      </c>
      <c r="T656" s="5">
        <v>3.5000000000000003E-2</v>
      </c>
      <c r="U656" s="5">
        <v>3.1E-2</v>
      </c>
      <c r="V656" s="5">
        <v>2.1000000000000001E-2</v>
      </c>
      <c r="W656" s="5">
        <v>0.16800000000000001</v>
      </c>
      <c r="X656" s="5">
        <v>0.252</v>
      </c>
      <c r="Y656" s="5">
        <v>0.20799999999999999</v>
      </c>
      <c r="Z656" s="5">
        <v>0.14899999999999999</v>
      </c>
      <c r="AA656" s="5">
        <v>0.35499999999999998</v>
      </c>
      <c r="AB656" s="5">
        <v>0.78</v>
      </c>
      <c r="AC656" s="5">
        <v>1.506</v>
      </c>
      <c r="AD656" s="5">
        <v>1.3859999999999999</v>
      </c>
      <c r="AE656" s="5">
        <v>7.5999999999999998E-2</v>
      </c>
      <c r="AF656" s="5">
        <v>2.355</v>
      </c>
      <c r="AG656" s="5">
        <v>2.9990000000000001</v>
      </c>
      <c r="AH656" s="29" t="s">
        <v>369</v>
      </c>
      <c r="AI656" s="27" t="str">
        <f t="shared" ref="AI656:AI663" si="143">IF(AH656="X","",AG656)</f>
        <v/>
      </c>
      <c r="AJ656" s="36" t="str">
        <f>AI656</f>
        <v/>
      </c>
    </row>
    <row r="657" spans="1:39" x14ac:dyDescent="0.35">
      <c r="A657" s="4" t="s">
        <v>212</v>
      </c>
      <c r="B657" s="9" t="s">
        <v>213</v>
      </c>
      <c r="C657" s="9" t="s">
        <v>43</v>
      </c>
      <c r="D657" s="9" t="s">
        <v>44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29" t="s">
        <v>369</v>
      </c>
      <c r="AI657" s="27" t="str">
        <f t="shared" si="143"/>
        <v/>
      </c>
      <c r="AJ657" s="36" t="str">
        <f t="shared" ref="AJ657:AJ676" si="144">AI657</f>
        <v/>
      </c>
    </row>
    <row r="658" spans="1:39" x14ac:dyDescent="0.35">
      <c r="A658" s="4" t="s">
        <v>212</v>
      </c>
      <c r="B658" s="9" t="s">
        <v>213</v>
      </c>
      <c r="C658" s="9" t="s">
        <v>45</v>
      </c>
      <c r="D658" s="9" t="s">
        <v>46</v>
      </c>
      <c r="E658" s="5">
        <v>1.1639999999999999</v>
      </c>
      <c r="F658" s="5">
        <v>1.17</v>
      </c>
      <c r="G658" s="5">
        <v>1.153</v>
      </c>
      <c r="H658" s="5">
        <v>1.2450000000000001</v>
      </c>
      <c r="I658" s="5">
        <v>1.236</v>
      </c>
      <c r="J658" s="5">
        <v>1.968</v>
      </c>
      <c r="K658" s="5">
        <v>2.1829999999999998</v>
      </c>
      <c r="L658" s="5">
        <v>2.1219999999999999</v>
      </c>
      <c r="M658" s="5">
        <v>2.109</v>
      </c>
      <c r="N658" s="5">
        <v>2.1309999999999998</v>
      </c>
      <c r="O658" s="5">
        <v>2.3439999999999999</v>
      </c>
      <c r="P658" s="5">
        <v>2.4390000000000001</v>
      </c>
      <c r="Q658" s="5">
        <v>2.6059999999999999</v>
      </c>
      <c r="R658" s="5">
        <v>2.5619999999999998</v>
      </c>
      <c r="S658" s="5">
        <v>2.4620000000000002</v>
      </c>
      <c r="T658" s="5">
        <v>2.407</v>
      </c>
      <c r="U658" s="5">
        <v>2.3690000000000002</v>
      </c>
      <c r="V658" s="5">
        <v>3.819</v>
      </c>
      <c r="W658" s="5">
        <v>3.669</v>
      </c>
      <c r="X658" s="5">
        <v>3.7749999999999999</v>
      </c>
      <c r="Y658" s="5">
        <v>3.863</v>
      </c>
      <c r="Z658" s="5">
        <v>4.0060000000000002</v>
      </c>
      <c r="AA658" s="5">
        <v>3.585</v>
      </c>
      <c r="AB658" s="5">
        <v>2.9569999999999999</v>
      </c>
      <c r="AC658" s="5">
        <v>1.964</v>
      </c>
      <c r="AD658" s="5">
        <v>2.0099999999999998</v>
      </c>
      <c r="AE658" s="5">
        <v>3.097</v>
      </c>
      <c r="AF658" s="5">
        <v>2.9940000000000002</v>
      </c>
      <c r="AG658" s="5">
        <v>2.5110000000000001</v>
      </c>
      <c r="AH658" s="29" t="s">
        <v>369</v>
      </c>
      <c r="AI658" s="27">
        <f>AG658*0.71*0.9*(0.3+1)/2</f>
        <v>1.0429438500000001</v>
      </c>
      <c r="AJ658" s="36">
        <f t="shared" si="144"/>
        <v>1.0429438500000001</v>
      </c>
      <c r="AK658" s="22" t="s">
        <v>374</v>
      </c>
      <c r="AM658" s="14"/>
    </row>
    <row r="659" spans="1:39" x14ac:dyDescent="0.35">
      <c r="A659" s="4" t="s">
        <v>212</v>
      </c>
      <c r="B659" s="9" t="s">
        <v>213</v>
      </c>
      <c r="C659" s="9" t="s">
        <v>47</v>
      </c>
      <c r="D659" s="9" t="s">
        <v>48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29" t="s">
        <v>369</v>
      </c>
      <c r="AI659" s="27" t="str">
        <f t="shared" si="143"/>
        <v/>
      </c>
      <c r="AJ659" s="36" t="str">
        <f t="shared" si="144"/>
        <v/>
      </c>
    </row>
    <row r="660" spans="1:39" x14ac:dyDescent="0.35">
      <c r="A660" s="4" t="s">
        <v>212</v>
      </c>
      <c r="B660" s="9" t="s">
        <v>213</v>
      </c>
      <c r="C660" s="9" t="s">
        <v>49</v>
      </c>
      <c r="D660" s="9" t="s">
        <v>50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29" t="s">
        <v>369</v>
      </c>
      <c r="AI660" s="27" t="str">
        <f t="shared" si="143"/>
        <v/>
      </c>
      <c r="AJ660" s="36" t="str">
        <f t="shared" si="144"/>
        <v/>
      </c>
    </row>
    <row r="661" spans="1:39" x14ac:dyDescent="0.35">
      <c r="A661" s="4" t="s">
        <v>212</v>
      </c>
      <c r="B661" s="9" t="s">
        <v>213</v>
      </c>
      <c r="C661" s="9" t="s">
        <v>51</v>
      </c>
      <c r="D661" s="9" t="s">
        <v>52</v>
      </c>
      <c r="E661" s="5">
        <v>3.0000000000000001E-3</v>
      </c>
      <c r="F661" s="5">
        <v>3.0000000000000001E-3</v>
      </c>
      <c r="G661" s="5">
        <v>3.0000000000000001E-3</v>
      </c>
      <c r="H661" s="5">
        <v>3.0000000000000001E-3</v>
      </c>
      <c r="I661" s="5">
        <v>3.0000000000000001E-3</v>
      </c>
      <c r="J661" s="5">
        <v>5.0000000000000001E-3</v>
      </c>
      <c r="K661" s="5">
        <v>6.0000000000000001E-3</v>
      </c>
      <c r="L661" s="5">
        <v>5.0000000000000001E-3</v>
      </c>
      <c r="M661" s="5">
        <v>5.0000000000000001E-3</v>
      </c>
      <c r="N661" s="5">
        <v>5.0000000000000001E-3</v>
      </c>
      <c r="O661" s="5">
        <v>6.0000000000000001E-3</v>
      </c>
      <c r="P661" s="5">
        <v>6.0000000000000001E-3</v>
      </c>
      <c r="Q661" s="5">
        <v>7.0000000000000001E-3</v>
      </c>
      <c r="R661" s="5">
        <v>6.0000000000000001E-3</v>
      </c>
      <c r="S661" s="5">
        <v>6.0000000000000001E-3</v>
      </c>
      <c r="T661" s="5">
        <v>5.0000000000000001E-3</v>
      </c>
      <c r="U661" s="5">
        <v>5.0000000000000001E-3</v>
      </c>
      <c r="V661" s="5">
        <v>2E-3</v>
      </c>
      <c r="W661" s="5">
        <v>1.4E-2</v>
      </c>
      <c r="X661" s="5">
        <v>7.0000000000000001E-3</v>
      </c>
      <c r="Y661" s="5">
        <v>2E-3</v>
      </c>
      <c r="Z661" s="5">
        <v>2E-3</v>
      </c>
      <c r="AA661" s="5">
        <v>2E-3</v>
      </c>
      <c r="AB661" s="5">
        <v>2E-3</v>
      </c>
      <c r="AC661" s="5">
        <v>2E-3</v>
      </c>
      <c r="AD661" s="5">
        <v>2E-3</v>
      </c>
      <c r="AE661" s="5">
        <v>2E-3</v>
      </c>
      <c r="AF661" s="5">
        <v>2E-3</v>
      </c>
      <c r="AG661" s="5">
        <v>1.0999999999999999E-2</v>
      </c>
      <c r="AH661" s="29" t="s">
        <v>369</v>
      </c>
      <c r="AI661" s="27" t="str">
        <f t="shared" si="143"/>
        <v/>
      </c>
      <c r="AJ661" s="36" t="str">
        <f t="shared" si="144"/>
        <v/>
      </c>
    </row>
    <row r="662" spans="1:39" x14ac:dyDescent="0.35">
      <c r="A662" s="4" t="s">
        <v>212</v>
      </c>
      <c r="B662" s="9" t="s">
        <v>213</v>
      </c>
      <c r="C662" s="9" t="s">
        <v>53</v>
      </c>
      <c r="D662" s="9" t="s">
        <v>54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29" t="s">
        <v>369</v>
      </c>
      <c r="AI662" s="27" t="str">
        <f t="shared" si="143"/>
        <v/>
      </c>
      <c r="AJ662" s="36" t="str">
        <f t="shared" si="144"/>
        <v/>
      </c>
    </row>
    <row r="663" spans="1:39" x14ac:dyDescent="0.35">
      <c r="A663" s="4" t="s">
        <v>212</v>
      </c>
      <c r="B663" s="9" t="s">
        <v>213</v>
      </c>
      <c r="C663" s="9" t="s">
        <v>55</v>
      </c>
      <c r="D663" s="9" t="s">
        <v>56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2.1640000000000001</v>
      </c>
      <c r="AF663" s="5">
        <v>0</v>
      </c>
      <c r="AG663" s="5">
        <v>0</v>
      </c>
      <c r="AH663" s="29"/>
      <c r="AI663" s="27">
        <f t="shared" si="143"/>
        <v>0</v>
      </c>
      <c r="AJ663" s="36">
        <f t="shared" si="144"/>
        <v>0</v>
      </c>
    </row>
    <row r="664" spans="1:39" x14ac:dyDescent="0.35">
      <c r="A664" s="4" t="s">
        <v>212</v>
      </c>
      <c r="B664" s="9" t="s">
        <v>213</v>
      </c>
      <c r="C664" s="9" t="s">
        <v>57</v>
      </c>
      <c r="D664" s="9" t="s">
        <v>58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35" t="s">
        <v>369</v>
      </c>
      <c r="AI664" s="24">
        <f>SUM(AI665:AI669)</f>
        <v>0</v>
      </c>
      <c r="AJ664" s="25">
        <f>SUM(AJ665:AJ669)</f>
        <v>0</v>
      </c>
    </row>
    <row r="665" spans="1:39" x14ac:dyDescent="0.35">
      <c r="A665" s="4" t="s">
        <v>212</v>
      </c>
      <c r="B665" s="9" t="s">
        <v>213</v>
      </c>
      <c r="C665" s="9" t="s">
        <v>59</v>
      </c>
      <c r="D665" s="9" t="s">
        <v>60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29" t="s">
        <v>369</v>
      </c>
      <c r="AI665" s="27" t="str">
        <f t="shared" ref="AI665:AI669" si="145">IF(AH665="X","",AG665)</f>
        <v/>
      </c>
      <c r="AJ665" s="36" t="str">
        <f t="shared" si="144"/>
        <v/>
      </c>
    </row>
    <row r="666" spans="1:39" x14ac:dyDescent="0.35">
      <c r="A666" s="4" t="s">
        <v>212</v>
      </c>
      <c r="B666" s="9" t="s">
        <v>213</v>
      </c>
      <c r="C666" s="9" t="s">
        <v>61</v>
      </c>
      <c r="D666" s="9" t="s">
        <v>62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29" t="s">
        <v>369</v>
      </c>
      <c r="AI666" s="27" t="str">
        <f t="shared" si="145"/>
        <v/>
      </c>
      <c r="AJ666" s="36" t="str">
        <f t="shared" si="144"/>
        <v/>
      </c>
    </row>
    <row r="667" spans="1:39" x14ac:dyDescent="0.35">
      <c r="A667" s="4" t="s">
        <v>212</v>
      </c>
      <c r="B667" s="9" t="s">
        <v>213</v>
      </c>
      <c r="C667" s="9" t="s">
        <v>63</v>
      </c>
      <c r="D667" s="9" t="s">
        <v>64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29" t="s">
        <v>369</v>
      </c>
      <c r="AI667" s="27" t="str">
        <f t="shared" si="145"/>
        <v/>
      </c>
      <c r="AJ667" s="36" t="str">
        <f t="shared" si="144"/>
        <v/>
      </c>
    </row>
    <row r="668" spans="1:39" x14ac:dyDescent="0.35">
      <c r="A668" s="4" t="s">
        <v>212</v>
      </c>
      <c r="B668" s="9" t="s">
        <v>213</v>
      </c>
      <c r="C668" s="9" t="s">
        <v>65</v>
      </c>
      <c r="D668" s="9" t="s">
        <v>66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29" t="s">
        <v>369</v>
      </c>
      <c r="AI668" s="27" t="str">
        <f t="shared" si="145"/>
        <v/>
      </c>
      <c r="AJ668" s="36" t="str">
        <f t="shared" si="144"/>
        <v/>
      </c>
    </row>
    <row r="669" spans="1:39" x14ac:dyDescent="0.35">
      <c r="A669" s="4" t="s">
        <v>212</v>
      </c>
      <c r="B669" s="9" t="s">
        <v>213</v>
      </c>
      <c r="C669" s="9" t="s">
        <v>67</v>
      </c>
      <c r="D669" s="9" t="s">
        <v>68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29" t="s">
        <v>369</v>
      </c>
      <c r="AI669" s="27" t="str">
        <f t="shared" si="145"/>
        <v/>
      </c>
      <c r="AJ669" s="36" t="str">
        <f t="shared" si="144"/>
        <v/>
      </c>
    </row>
    <row r="670" spans="1:39" x14ac:dyDescent="0.35">
      <c r="A670" s="4" t="s">
        <v>212</v>
      </c>
      <c r="B670" s="9" t="s">
        <v>213</v>
      </c>
      <c r="C670" s="9" t="s">
        <v>69</v>
      </c>
      <c r="D670" s="9" t="s">
        <v>70</v>
      </c>
      <c r="E670" s="5">
        <v>0.112</v>
      </c>
      <c r="F670" s="5">
        <v>0.13800000000000001</v>
      </c>
      <c r="G670" s="5">
        <v>0.17599999999999999</v>
      </c>
      <c r="H670" s="5">
        <v>0.157</v>
      </c>
      <c r="I670" s="5">
        <v>0.156</v>
      </c>
      <c r="J670" s="5">
        <v>0.3</v>
      </c>
      <c r="K670" s="5">
        <v>0.35099999999999998</v>
      </c>
      <c r="L670" s="5">
        <v>0.14399999999999999</v>
      </c>
      <c r="M670" s="5">
        <v>0.19600000000000001</v>
      </c>
      <c r="N670" s="5">
        <v>0.20499999999999999</v>
      </c>
      <c r="O670" s="5">
        <v>0.253</v>
      </c>
      <c r="P670" s="5">
        <v>0.17100000000000001</v>
      </c>
      <c r="Q670" s="5">
        <v>0.193</v>
      </c>
      <c r="R670" s="5">
        <v>0.21199999999999999</v>
      </c>
      <c r="S670" s="5">
        <v>0.185</v>
      </c>
      <c r="T670" s="5">
        <v>0.10100000000000001</v>
      </c>
      <c r="U670" s="5">
        <v>8.4000000000000005E-2</v>
      </c>
      <c r="V670" s="5">
        <v>7.1999999999999995E-2</v>
      </c>
      <c r="W670" s="5">
        <v>7.5999999999999998E-2</v>
      </c>
      <c r="X670" s="5">
        <v>7.5999999999999998E-2</v>
      </c>
      <c r="Y670" s="5">
        <v>7.1999999999999995E-2</v>
      </c>
      <c r="Z670" s="5">
        <v>7.0999999999999994E-2</v>
      </c>
      <c r="AA670" s="5">
        <v>6.8000000000000005E-2</v>
      </c>
      <c r="AB670" s="5">
        <v>6.9000000000000006E-2</v>
      </c>
      <c r="AC670" s="5">
        <v>7.5999999999999998E-2</v>
      </c>
      <c r="AD670" s="5">
        <v>7.4999999999999997E-2</v>
      </c>
      <c r="AE670" s="5">
        <v>7.5999999999999998E-2</v>
      </c>
      <c r="AF670" s="5">
        <v>8.5999999999999993E-2</v>
      </c>
      <c r="AG670" s="5">
        <v>9.7000000000000003E-2</v>
      </c>
      <c r="AH670" s="35" t="s">
        <v>369</v>
      </c>
      <c r="AI670" s="24">
        <f>SUM(AI671:AI676)</f>
        <v>0</v>
      </c>
      <c r="AJ670" s="25">
        <f>SUM(AJ671:AJ676)</f>
        <v>0</v>
      </c>
    </row>
    <row r="671" spans="1:39" x14ac:dyDescent="0.35">
      <c r="A671" s="4" t="s">
        <v>212</v>
      </c>
      <c r="B671" s="9" t="s">
        <v>213</v>
      </c>
      <c r="C671" s="9" t="s">
        <v>71</v>
      </c>
      <c r="D671" s="9" t="s">
        <v>72</v>
      </c>
      <c r="E671" s="5">
        <v>6.0000000000000001E-3</v>
      </c>
      <c r="F671" s="5">
        <v>8.0000000000000002E-3</v>
      </c>
      <c r="G671" s="5">
        <v>0.01</v>
      </c>
      <c r="H671" s="5">
        <v>8.9999999999999993E-3</v>
      </c>
      <c r="I671" s="5">
        <v>8.9999999999999993E-3</v>
      </c>
      <c r="J671" s="5">
        <v>1.7000000000000001E-2</v>
      </c>
      <c r="K671" s="5">
        <v>1.9E-2</v>
      </c>
      <c r="L671" s="5">
        <v>8.0000000000000002E-3</v>
      </c>
      <c r="M671" s="5">
        <v>1.0999999999999999E-2</v>
      </c>
      <c r="N671" s="5">
        <v>1.2E-2</v>
      </c>
      <c r="O671" s="5">
        <v>1.4E-2</v>
      </c>
      <c r="P671" s="5">
        <v>8.9999999999999993E-3</v>
      </c>
      <c r="Q671" s="5">
        <v>1.0999999999999999E-2</v>
      </c>
      <c r="R671" s="5">
        <v>1.2E-2</v>
      </c>
      <c r="S671" s="5">
        <v>0.01</v>
      </c>
      <c r="T671" s="5">
        <v>0.01</v>
      </c>
      <c r="U671" s="5">
        <v>0.01</v>
      </c>
      <c r="V671" s="5">
        <v>8.9999999999999993E-3</v>
      </c>
      <c r="W671" s="5">
        <v>0.01</v>
      </c>
      <c r="X671" s="5">
        <v>0.01</v>
      </c>
      <c r="Y671" s="5">
        <v>8.9999999999999993E-3</v>
      </c>
      <c r="Z671" s="5">
        <v>8.9999999999999993E-3</v>
      </c>
      <c r="AA671" s="5">
        <v>8.9999999999999993E-3</v>
      </c>
      <c r="AB671" s="5">
        <v>8.9999999999999993E-3</v>
      </c>
      <c r="AC671" s="5">
        <v>8.0000000000000002E-3</v>
      </c>
      <c r="AD671" s="5">
        <v>8.0000000000000002E-3</v>
      </c>
      <c r="AE671" s="5">
        <v>0.01</v>
      </c>
      <c r="AF671" s="5">
        <v>1.0999999999999999E-2</v>
      </c>
      <c r="AG671" s="5">
        <v>0.01</v>
      </c>
      <c r="AH671" s="29" t="s">
        <v>369</v>
      </c>
      <c r="AI671" s="27" t="str">
        <f t="shared" ref="AI671:AI676" si="146">IF(AH671="X","",AG671)</f>
        <v/>
      </c>
      <c r="AJ671" s="36" t="str">
        <f t="shared" si="144"/>
        <v/>
      </c>
    </row>
    <row r="672" spans="1:39" x14ac:dyDescent="0.35">
      <c r="A672" s="4" t="s">
        <v>212</v>
      </c>
      <c r="B672" s="9" t="s">
        <v>213</v>
      </c>
      <c r="C672" s="9" t="s">
        <v>73</v>
      </c>
      <c r="D672" s="9" t="s">
        <v>74</v>
      </c>
      <c r="E672" s="5">
        <v>0.105</v>
      </c>
      <c r="F672" s="5">
        <v>0.13</v>
      </c>
      <c r="G672" s="5">
        <v>0.16600000000000001</v>
      </c>
      <c r="H672" s="5">
        <v>0.14699999999999999</v>
      </c>
      <c r="I672" s="5">
        <v>0.14699999999999999</v>
      </c>
      <c r="J672" s="5">
        <v>0.28199999999999997</v>
      </c>
      <c r="K672" s="5">
        <v>0.33</v>
      </c>
      <c r="L672" s="5">
        <v>0.13500000000000001</v>
      </c>
      <c r="M672" s="5">
        <v>0.185</v>
      </c>
      <c r="N672" s="5">
        <v>0.192</v>
      </c>
      <c r="O672" s="5">
        <v>0.23799999999999999</v>
      </c>
      <c r="P672" s="5">
        <v>0.161</v>
      </c>
      <c r="Q672" s="5">
        <v>0.18099999999999999</v>
      </c>
      <c r="R672" s="5">
        <v>0.19900000000000001</v>
      </c>
      <c r="S672" s="5">
        <v>0.17399999999999999</v>
      </c>
      <c r="T672" s="5">
        <v>0.09</v>
      </c>
      <c r="U672" s="5">
        <v>7.2999999999999995E-2</v>
      </c>
      <c r="V672" s="5">
        <v>6.2E-2</v>
      </c>
      <c r="W672" s="5">
        <v>6.4000000000000001E-2</v>
      </c>
      <c r="X672" s="5">
        <v>6.5000000000000002E-2</v>
      </c>
      <c r="Y672" s="5">
        <v>6.2E-2</v>
      </c>
      <c r="Z672" s="5">
        <v>6.0999999999999999E-2</v>
      </c>
      <c r="AA672" s="5">
        <v>5.8000000000000003E-2</v>
      </c>
      <c r="AB672" s="5">
        <v>5.8999999999999997E-2</v>
      </c>
      <c r="AC672" s="5">
        <v>6.7000000000000004E-2</v>
      </c>
      <c r="AD672" s="5">
        <v>6.6000000000000003E-2</v>
      </c>
      <c r="AE672" s="5">
        <v>6.5000000000000002E-2</v>
      </c>
      <c r="AF672" s="5">
        <v>7.3999999999999996E-2</v>
      </c>
      <c r="AG672" s="5">
        <v>8.5999999999999993E-2</v>
      </c>
      <c r="AH672" s="29" t="s">
        <v>369</v>
      </c>
      <c r="AI672" s="27" t="str">
        <f t="shared" si="146"/>
        <v/>
      </c>
      <c r="AJ672" s="36" t="str">
        <f t="shared" si="144"/>
        <v/>
      </c>
    </row>
    <row r="673" spans="1:37" x14ac:dyDescent="0.35">
      <c r="A673" s="4" t="s">
        <v>212</v>
      </c>
      <c r="B673" s="9" t="s">
        <v>213</v>
      </c>
      <c r="C673" s="9" t="s">
        <v>75</v>
      </c>
      <c r="D673" s="9" t="s">
        <v>76</v>
      </c>
      <c r="E673" s="5">
        <v>1E-3</v>
      </c>
      <c r="F673" s="5">
        <v>1E-3</v>
      </c>
      <c r="G673" s="5">
        <v>1E-3</v>
      </c>
      <c r="H673" s="5">
        <v>1E-3</v>
      </c>
      <c r="I673" s="5">
        <v>1E-3</v>
      </c>
      <c r="J673" s="5">
        <v>2E-3</v>
      </c>
      <c r="K673" s="5">
        <v>2E-3</v>
      </c>
      <c r="L673" s="5">
        <v>1E-3</v>
      </c>
      <c r="M673" s="5">
        <v>1E-3</v>
      </c>
      <c r="N673" s="5">
        <v>1E-3</v>
      </c>
      <c r="O673" s="5">
        <v>1E-3</v>
      </c>
      <c r="P673" s="5">
        <v>1E-3</v>
      </c>
      <c r="Q673" s="5">
        <v>1E-3</v>
      </c>
      <c r="R673" s="5">
        <v>1E-3</v>
      </c>
      <c r="S673" s="5">
        <v>1E-3</v>
      </c>
      <c r="T673" s="5">
        <v>1E-3</v>
      </c>
      <c r="U673" s="5">
        <v>1E-3</v>
      </c>
      <c r="V673" s="5">
        <v>1E-3</v>
      </c>
      <c r="W673" s="5">
        <v>2E-3</v>
      </c>
      <c r="X673" s="5">
        <v>1E-3</v>
      </c>
      <c r="Y673" s="5">
        <v>1E-3</v>
      </c>
      <c r="Z673" s="5">
        <v>1E-3</v>
      </c>
      <c r="AA673" s="5">
        <v>1E-3</v>
      </c>
      <c r="AB673" s="5">
        <v>1E-3</v>
      </c>
      <c r="AC673" s="5">
        <v>1E-3</v>
      </c>
      <c r="AD673" s="5">
        <v>1E-3</v>
      </c>
      <c r="AE673" s="5">
        <v>1E-3</v>
      </c>
      <c r="AF673" s="5">
        <v>1E-3</v>
      </c>
      <c r="AG673" s="5">
        <v>1E-3</v>
      </c>
      <c r="AH673" s="29" t="s">
        <v>369</v>
      </c>
      <c r="AI673" s="27" t="str">
        <f t="shared" si="146"/>
        <v/>
      </c>
      <c r="AJ673" s="36" t="str">
        <f t="shared" si="144"/>
        <v/>
      </c>
    </row>
    <row r="674" spans="1:37" x14ac:dyDescent="0.35">
      <c r="A674" s="4" t="s">
        <v>212</v>
      </c>
      <c r="B674" s="9" t="s">
        <v>213</v>
      </c>
      <c r="C674" s="9" t="s">
        <v>77</v>
      </c>
      <c r="D674" s="9" t="s">
        <v>78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29" t="s">
        <v>369</v>
      </c>
      <c r="AI674" s="27" t="str">
        <f t="shared" si="146"/>
        <v/>
      </c>
      <c r="AJ674" s="36" t="str">
        <f t="shared" si="144"/>
        <v/>
      </c>
    </row>
    <row r="675" spans="1:37" x14ac:dyDescent="0.35">
      <c r="A675" s="4" t="s">
        <v>212</v>
      </c>
      <c r="B675" s="9" t="s">
        <v>213</v>
      </c>
      <c r="C675" s="9" t="s">
        <v>79</v>
      </c>
      <c r="D675" s="9" t="s">
        <v>80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29" t="s">
        <v>369</v>
      </c>
      <c r="AI675" s="27" t="str">
        <f t="shared" si="146"/>
        <v/>
      </c>
      <c r="AJ675" s="36" t="str">
        <f t="shared" si="144"/>
        <v/>
      </c>
    </row>
    <row r="676" spans="1:37" x14ac:dyDescent="0.35">
      <c r="A676" s="4" t="s">
        <v>212</v>
      </c>
      <c r="B676" s="9" t="s">
        <v>213</v>
      </c>
      <c r="C676" s="9" t="s">
        <v>81</v>
      </c>
      <c r="D676" s="9" t="s">
        <v>82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29" t="s">
        <v>369</v>
      </c>
      <c r="AI676" s="27" t="str">
        <f t="shared" si="146"/>
        <v/>
      </c>
      <c r="AJ676" s="36" t="str">
        <f t="shared" si="144"/>
        <v/>
      </c>
    </row>
    <row r="677" spans="1:37" x14ac:dyDescent="0.35">
      <c r="A677" s="4" t="s">
        <v>212</v>
      </c>
      <c r="B677" s="9" t="s">
        <v>213</v>
      </c>
      <c r="C677" s="9" t="s">
        <v>83</v>
      </c>
      <c r="D677" s="9" t="s">
        <v>84</v>
      </c>
      <c r="E677" s="5">
        <v>0.64400000000000002</v>
      </c>
      <c r="F677" s="5">
        <v>0.70099999999999996</v>
      </c>
      <c r="G677" s="5">
        <v>0.64600000000000002</v>
      </c>
      <c r="H677" s="5">
        <v>0.69499999999999995</v>
      </c>
      <c r="I677" s="5">
        <v>0.69399999999999995</v>
      </c>
      <c r="J677" s="5">
        <v>1.1819999999999999</v>
      </c>
      <c r="K677" s="5">
        <v>1.4670000000000001</v>
      </c>
      <c r="L677" s="5">
        <v>1.6930000000000001</v>
      </c>
      <c r="M677" s="5">
        <v>1.321</v>
      </c>
      <c r="N677" s="5">
        <v>1.583</v>
      </c>
      <c r="O677" s="5">
        <v>1.7809999999999999</v>
      </c>
      <c r="P677" s="5">
        <v>1.613</v>
      </c>
      <c r="Q677" s="5">
        <v>1.6910000000000001</v>
      </c>
      <c r="R677" s="5">
        <v>1.728</v>
      </c>
      <c r="S677" s="5">
        <v>2.0150000000000001</v>
      </c>
      <c r="T677" s="5">
        <v>2.0110000000000001</v>
      </c>
      <c r="U677" s="5">
        <v>1.8560000000000001</v>
      </c>
      <c r="V677" s="5">
        <v>1.4730000000000001</v>
      </c>
      <c r="W677" s="5">
        <v>1.5229999999999999</v>
      </c>
      <c r="X677" s="5">
        <v>1.538</v>
      </c>
      <c r="Y677" s="5">
        <v>1.5620000000000001</v>
      </c>
      <c r="Z677" s="5">
        <v>1.5</v>
      </c>
      <c r="AA677" s="5">
        <v>1.4890000000000001</v>
      </c>
      <c r="AB677" s="5">
        <v>1.4970000000000001</v>
      </c>
      <c r="AC677" s="5">
        <v>1.599</v>
      </c>
      <c r="AD677" s="5">
        <v>2.2930000000000001</v>
      </c>
      <c r="AE677" s="5">
        <v>1.708</v>
      </c>
      <c r="AF677" s="5">
        <v>1.847</v>
      </c>
      <c r="AG677" s="5">
        <v>1.8420000000000001</v>
      </c>
      <c r="AH677" s="35"/>
      <c r="AI677" s="24">
        <f>SUM(AI678:AI686)</f>
        <v>1.079</v>
      </c>
      <c r="AJ677" s="25">
        <f>SUM(AJ678:AJ686)</f>
        <v>0.95433333333333348</v>
      </c>
    </row>
    <row r="678" spans="1:37" x14ac:dyDescent="0.35">
      <c r="A678" s="4" t="s">
        <v>212</v>
      </c>
      <c r="B678" s="9" t="s">
        <v>213</v>
      </c>
      <c r="C678" s="9" t="s">
        <v>85</v>
      </c>
      <c r="D678" s="9" t="s">
        <v>86</v>
      </c>
      <c r="E678" s="5">
        <v>0.11700000000000001</v>
      </c>
      <c r="F678" s="5">
        <v>0.127</v>
      </c>
      <c r="G678" s="5">
        <v>0.11799999999999999</v>
      </c>
      <c r="H678" s="5">
        <v>0.126</v>
      </c>
      <c r="I678" s="5">
        <v>0.126</v>
      </c>
      <c r="J678" s="5">
        <v>0.21299999999999999</v>
      </c>
      <c r="K678" s="5">
        <v>0.26400000000000001</v>
      </c>
      <c r="L678" s="5">
        <v>0.30499999999999999</v>
      </c>
      <c r="M678" s="5">
        <v>0.23799999999999999</v>
      </c>
      <c r="N678" s="5">
        <v>0.28399999999999997</v>
      </c>
      <c r="O678" s="5">
        <v>0.32</v>
      </c>
      <c r="P678" s="5">
        <v>0.28999999999999998</v>
      </c>
      <c r="Q678" s="5">
        <v>0.30399999999999999</v>
      </c>
      <c r="R678" s="5">
        <v>0.311</v>
      </c>
      <c r="S678" s="5">
        <v>0.36199999999999999</v>
      </c>
      <c r="T678" s="5">
        <v>0.373</v>
      </c>
      <c r="U678" s="5">
        <v>0.378</v>
      </c>
      <c r="V678" s="5">
        <v>0.39300000000000002</v>
      </c>
      <c r="W678" s="5">
        <v>0.37</v>
      </c>
      <c r="X678" s="5">
        <v>0.40400000000000003</v>
      </c>
      <c r="Y678" s="5">
        <v>0.436</v>
      </c>
      <c r="Z678" s="5">
        <v>0.30199999999999999</v>
      </c>
      <c r="AA678" s="5">
        <v>0.30399999999999999</v>
      </c>
      <c r="AB678" s="5">
        <v>0.373</v>
      </c>
      <c r="AC678" s="5">
        <v>0.318</v>
      </c>
      <c r="AD678" s="5">
        <v>0.60499999999999998</v>
      </c>
      <c r="AE678" s="5">
        <v>0.372</v>
      </c>
      <c r="AF678" s="5">
        <v>0.30399999999999999</v>
      </c>
      <c r="AG678" s="5">
        <v>0.26600000000000001</v>
      </c>
      <c r="AH678" s="29"/>
      <c r="AI678" s="27">
        <f t="shared" ref="AI678:AI686" si="147">IF(AH678="X","",AG678)</f>
        <v>0.26600000000000001</v>
      </c>
      <c r="AJ678" s="36">
        <f>AI678</f>
        <v>0.26600000000000001</v>
      </c>
    </row>
    <row r="679" spans="1:37" x14ac:dyDescent="0.35">
      <c r="A679" s="4" t="s">
        <v>212</v>
      </c>
      <c r="B679" s="9" t="s">
        <v>213</v>
      </c>
      <c r="C679" s="9" t="s">
        <v>87</v>
      </c>
      <c r="D679" s="9" t="s">
        <v>88</v>
      </c>
      <c r="E679" s="5">
        <v>0.06</v>
      </c>
      <c r="F679" s="5">
        <v>6.8000000000000005E-2</v>
      </c>
      <c r="G679" s="5">
        <v>6.2E-2</v>
      </c>
      <c r="H679" s="5">
        <v>6.6000000000000003E-2</v>
      </c>
      <c r="I679" s="5">
        <v>6.7000000000000004E-2</v>
      </c>
      <c r="J679" s="5">
        <v>0.12</v>
      </c>
      <c r="K679" s="5">
        <v>0.153</v>
      </c>
      <c r="L679" s="5">
        <v>0.17599999999999999</v>
      </c>
      <c r="M679" s="5">
        <v>0.13700000000000001</v>
      </c>
      <c r="N679" s="5">
        <v>0.16600000000000001</v>
      </c>
      <c r="O679" s="5">
        <v>0.185</v>
      </c>
      <c r="P679" s="5">
        <v>0.16800000000000001</v>
      </c>
      <c r="Q679" s="5">
        <v>0.17499999999999999</v>
      </c>
      <c r="R679" s="5">
        <v>0.18</v>
      </c>
      <c r="S679" s="5">
        <v>0.21299999999999999</v>
      </c>
      <c r="T679" s="5">
        <v>0.34</v>
      </c>
      <c r="U679" s="5">
        <v>0.437</v>
      </c>
      <c r="V679" s="5">
        <v>0.28100000000000003</v>
      </c>
      <c r="W679" s="5">
        <v>0.30499999999999999</v>
      </c>
      <c r="X679" s="5">
        <v>0.309</v>
      </c>
      <c r="Y679" s="5">
        <v>0.29799999999999999</v>
      </c>
      <c r="Z679" s="5">
        <v>0.26600000000000001</v>
      </c>
      <c r="AA679" s="5">
        <v>0.24099999999999999</v>
      </c>
      <c r="AB679" s="5">
        <v>0.193</v>
      </c>
      <c r="AC679" s="5">
        <v>0.218</v>
      </c>
      <c r="AD679" s="5">
        <v>0.20899999999999999</v>
      </c>
      <c r="AE679" s="5">
        <v>0.183</v>
      </c>
      <c r="AF679" s="5">
        <v>0.19800000000000001</v>
      </c>
      <c r="AG679" s="5">
        <v>0.187</v>
      </c>
      <c r="AH679" s="29"/>
      <c r="AI679" s="27">
        <f t="shared" si="147"/>
        <v>0.187</v>
      </c>
      <c r="AJ679" s="36">
        <f>AI679/3</f>
        <v>6.2333333333333331E-2</v>
      </c>
      <c r="AK679" s="21" t="s">
        <v>375</v>
      </c>
    </row>
    <row r="680" spans="1:37" x14ac:dyDescent="0.35">
      <c r="A680" s="4" t="s">
        <v>212</v>
      </c>
      <c r="B680" s="9" t="s">
        <v>213</v>
      </c>
      <c r="C680" s="9" t="s">
        <v>89</v>
      </c>
      <c r="D680" s="9" t="s">
        <v>90</v>
      </c>
      <c r="E680" s="5">
        <v>4.3999999999999997E-2</v>
      </c>
      <c r="F680" s="5">
        <v>4.7E-2</v>
      </c>
      <c r="G680" s="5">
        <v>4.3999999999999997E-2</v>
      </c>
      <c r="H680" s="5">
        <v>4.7E-2</v>
      </c>
      <c r="I680" s="5">
        <v>4.5999999999999999E-2</v>
      </c>
      <c r="J680" s="5">
        <v>7.9000000000000001E-2</v>
      </c>
      <c r="K680" s="5">
        <v>9.9000000000000005E-2</v>
      </c>
      <c r="L680" s="5">
        <v>0.113</v>
      </c>
      <c r="M680" s="5">
        <v>8.7999999999999995E-2</v>
      </c>
      <c r="N680" s="5">
        <v>0.106</v>
      </c>
      <c r="O680" s="5">
        <v>0.12</v>
      </c>
      <c r="P680" s="5">
        <v>0.108</v>
      </c>
      <c r="Q680" s="5">
        <v>0.114</v>
      </c>
      <c r="R680" s="5">
        <v>0.115</v>
      </c>
      <c r="S680" s="5">
        <v>0.13400000000000001</v>
      </c>
      <c r="T680" s="5">
        <v>9.1999999999999998E-2</v>
      </c>
      <c r="U680" s="5">
        <v>8.5999999999999993E-2</v>
      </c>
      <c r="V680" s="5">
        <v>9.5000000000000001E-2</v>
      </c>
      <c r="W680" s="5">
        <v>4.2000000000000003E-2</v>
      </c>
      <c r="X680" s="5">
        <v>4.5999999999999999E-2</v>
      </c>
      <c r="Y680" s="5">
        <v>3.9E-2</v>
      </c>
      <c r="Z680" s="5">
        <v>4.5999999999999999E-2</v>
      </c>
      <c r="AA680" s="5">
        <v>7.3999999999999996E-2</v>
      </c>
      <c r="AB680" s="5">
        <v>4.4999999999999998E-2</v>
      </c>
      <c r="AC680" s="5">
        <v>5.8999999999999997E-2</v>
      </c>
      <c r="AD680" s="5">
        <v>4.2000000000000003E-2</v>
      </c>
      <c r="AE680" s="5">
        <v>4.5999999999999999E-2</v>
      </c>
      <c r="AF680" s="5">
        <v>5.8000000000000003E-2</v>
      </c>
      <c r="AG680" s="5">
        <v>3.5999999999999997E-2</v>
      </c>
      <c r="AH680" s="29"/>
      <c r="AI680" s="27">
        <f t="shared" si="147"/>
        <v>3.5999999999999997E-2</v>
      </c>
      <c r="AJ680" s="36">
        <f t="shared" ref="AJ680:AJ723" si="148">AI680</f>
        <v>3.5999999999999997E-2</v>
      </c>
    </row>
    <row r="681" spans="1:37" x14ac:dyDescent="0.35">
      <c r="A681" s="4" t="s">
        <v>212</v>
      </c>
      <c r="B681" s="9" t="s">
        <v>213</v>
      </c>
      <c r="C681" s="9" t="s">
        <v>91</v>
      </c>
      <c r="D681" s="9" t="s">
        <v>92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1E-3</v>
      </c>
      <c r="K681" s="5">
        <v>1E-3</v>
      </c>
      <c r="L681" s="5">
        <v>1E-3</v>
      </c>
      <c r="M681" s="5">
        <v>1E-3</v>
      </c>
      <c r="N681" s="5">
        <v>1E-3</v>
      </c>
      <c r="O681" s="5">
        <v>1E-3</v>
      </c>
      <c r="P681" s="5">
        <v>1E-3</v>
      </c>
      <c r="Q681" s="5">
        <v>1E-3</v>
      </c>
      <c r="R681" s="5">
        <v>1E-3</v>
      </c>
      <c r="S681" s="5">
        <v>1E-3</v>
      </c>
      <c r="T681" s="5">
        <v>1E-3</v>
      </c>
      <c r="U681" s="5">
        <v>2E-3</v>
      </c>
      <c r="V681" s="5">
        <v>2E-3</v>
      </c>
      <c r="W681" s="5">
        <v>2E-3</v>
      </c>
      <c r="X681" s="5">
        <v>3.0000000000000001E-3</v>
      </c>
      <c r="Y681" s="5">
        <v>5.0000000000000001E-3</v>
      </c>
      <c r="Z681" s="5">
        <v>4.0000000000000001E-3</v>
      </c>
      <c r="AA681" s="5">
        <v>3.0000000000000001E-3</v>
      </c>
      <c r="AB681" s="5">
        <v>3.0000000000000001E-3</v>
      </c>
      <c r="AC681" s="5">
        <v>3.0000000000000001E-3</v>
      </c>
      <c r="AD681" s="5">
        <v>2E-3</v>
      </c>
      <c r="AE681" s="5">
        <v>5.0000000000000001E-3</v>
      </c>
      <c r="AF681" s="5">
        <v>5.0000000000000001E-3</v>
      </c>
      <c r="AG681" s="5">
        <v>5.0000000000000001E-3</v>
      </c>
      <c r="AH681" s="29"/>
      <c r="AI681" s="27">
        <f t="shared" si="147"/>
        <v>5.0000000000000001E-3</v>
      </c>
      <c r="AJ681" s="36">
        <f t="shared" si="148"/>
        <v>5.0000000000000001E-3</v>
      </c>
    </row>
    <row r="682" spans="1:37" x14ac:dyDescent="0.35">
      <c r="A682" s="4" t="s">
        <v>212</v>
      </c>
      <c r="B682" s="9" t="s">
        <v>213</v>
      </c>
      <c r="C682" s="9" t="s">
        <v>93</v>
      </c>
      <c r="D682" s="9" t="s">
        <v>94</v>
      </c>
      <c r="E682" s="5">
        <v>0.08</v>
      </c>
      <c r="F682" s="5">
        <v>8.5999999999999993E-2</v>
      </c>
      <c r="G682" s="5">
        <v>7.9000000000000001E-2</v>
      </c>
      <c r="H682" s="5">
        <v>8.5999999999999993E-2</v>
      </c>
      <c r="I682" s="5">
        <v>8.5999999999999993E-2</v>
      </c>
      <c r="J682" s="5">
        <v>0.14499999999999999</v>
      </c>
      <c r="K682" s="5">
        <v>0.17899999999999999</v>
      </c>
      <c r="L682" s="5">
        <v>0.20599999999999999</v>
      </c>
      <c r="M682" s="5">
        <v>0.161</v>
      </c>
      <c r="N682" s="5">
        <v>0.193</v>
      </c>
      <c r="O682" s="5">
        <v>0.217</v>
      </c>
      <c r="P682" s="5">
        <v>0.19700000000000001</v>
      </c>
      <c r="Q682" s="5">
        <v>0.20599999999999999</v>
      </c>
      <c r="R682" s="5">
        <v>0.21</v>
      </c>
      <c r="S682" s="5">
        <v>0.245</v>
      </c>
      <c r="T682" s="5">
        <v>0.34399999999999997</v>
      </c>
      <c r="U682" s="5">
        <v>0.33300000000000002</v>
      </c>
      <c r="V682" s="5">
        <v>0.34699999999999998</v>
      </c>
      <c r="W682" s="5">
        <v>0.38600000000000001</v>
      </c>
      <c r="X682" s="5">
        <v>0.374</v>
      </c>
      <c r="Y682" s="5">
        <v>0.378</v>
      </c>
      <c r="Z682" s="5">
        <v>0.40600000000000003</v>
      </c>
      <c r="AA682" s="5">
        <v>0.38400000000000001</v>
      </c>
      <c r="AB682" s="5">
        <v>0.373</v>
      </c>
      <c r="AC682" s="5">
        <v>0.39200000000000002</v>
      </c>
      <c r="AD682" s="5">
        <v>0.46700000000000003</v>
      </c>
      <c r="AE682" s="5">
        <v>0.50800000000000001</v>
      </c>
      <c r="AF682" s="5">
        <v>0.67800000000000005</v>
      </c>
      <c r="AG682" s="5">
        <v>0.76300000000000001</v>
      </c>
      <c r="AH682" s="29" t="s">
        <v>369</v>
      </c>
      <c r="AI682" s="27" t="str">
        <f t="shared" si="147"/>
        <v/>
      </c>
      <c r="AJ682" s="36" t="str">
        <f t="shared" si="148"/>
        <v/>
      </c>
    </row>
    <row r="683" spans="1:37" x14ac:dyDescent="0.35">
      <c r="A683" s="4" t="s">
        <v>212</v>
      </c>
      <c r="B683" s="9" t="s">
        <v>213</v>
      </c>
      <c r="C683" s="9" t="s">
        <v>95</v>
      </c>
      <c r="D683" s="9" t="s">
        <v>96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1E-3</v>
      </c>
      <c r="Z683" s="5">
        <v>1E-3</v>
      </c>
      <c r="AA683" s="5">
        <v>1E-3</v>
      </c>
      <c r="AB683" s="5">
        <v>0.01</v>
      </c>
      <c r="AC683" s="5">
        <v>0.03</v>
      </c>
      <c r="AD683" s="5">
        <v>5.0000000000000001E-3</v>
      </c>
      <c r="AE683" s="5">
        <v>1.0999999999999999E-2</v>
      </c>
      <c r="AF683" s="5">
        <v>2.5999999999999999E-2</v>
      </c>
      <c r="AG683" s="5">
        <v>6.0000000000000001E-3</v>
      </c>
      <c r="AH683" s="29"/>
      <c r="AI683" s="27">
        <f t="shared" si="147"/>
        <v>6.0000000000000001E-3</v>
      </c>
      <c r="AJ683" s="36">
        <f t="shared" si="148"/>
        <v>6.0000000000000001E-3</v>
      </c>
    </row>
    <row r="684" spans="1:37" x14ac:dyDescent="0.35">
      <c r="A684" s="4" t="s">
        <v>212</v>
      </c>
      <c r="B684" s="9" t="s">
        <v>213</v>
      </c>
      <c r="C684" s="9" t="s">
        <v>97</v>
      </c>
      <c r="D684" s="9" t="s">
        <v>98</v>
      </c>
      <c r="E684" s="5">
        <v>0.34100000000000003</v>
      </c>
      <c r="F684" s="5">
        <v>0.371</v>
      </c>
      <c r="G684" s="5">
        <v>0.34100000000000003</v>
      </c>
      <c r="H684" s="5">
        <v>0.36799999999999999</v>
      </c>
      <c r="I684" s="5">
        <v>0.36799999999999999</v>
      </c>
      <c r="J684" s="5">
        <v>0.621</v>
      </c>
      <c r="K684" s="5">
        <v>0.76800000000000002</v>
      </c>
      <c r="L684" s="5">
        <v>0.88700000000000001</v>
      </c>
      <c r="M684" s="5">
        <v>0.69299999999999995</v>
      </c>
      <c r="N684" s="5">
        <v>0.82899999999999996</v>
      </c>
      <c r="O684" s="5">
        <v>0.93400000000000005</v>
      </c>
      <c r="P684" s="5">
        <v>0.84599999999999997</v>
      </c>
      <c r="Q684" s="5">
        <v>0.88600000000000001</v>
      </c>
      <c r="R684" s="5">
        <v>0.90500000000000003</v>
      </c>
      <c r="S684" s="5">
        <v>1.0549999999999999</v>
      </c>
      <c r="T684" s="5">
        <v>0.85499999999999998</v>
      </c>
      <c r="U684" s="5">
        <v>0.61599999999999999</v>
      </c>
      <c r="V684" s="5">
        <v>0.34799999999999998</v>
      </c>
      <c r="W684" s="5">
        <v>0.374</v>
      </c>
      <c r="X684" s="5">
        <v>0.35099999999999998</v>
      </c>
      <c r="Y684" s="5">
        <v>0.34200000000000003</v>
      </c>
      <c r="Z684" s="5">
        <v>0.39100000000000001</v>
      </c>
      <c r="AA684" s="5">
        <v>0.38800000000000001</v>
      </c>
      <c r="AB684" s="5">
        <v>0.39600000000000002</v>
      </c>
      <c r="AC684" s="5">
        <v>0.44900000000000001</v>
      </c>
      <c r="AD684" s="5">
        <v>0.80900000000000005</v>
      </c>
      <c r="AE684" s="5">
        <v>0.48299999999999998</v>
      </c>
      <c r="AF684" s="5">
        <v>0.434</v>
      </c>
      <c r="AG684" s="5">
        <v>0.39600000000000002</v>
      </c>
      <c r="AH684" s="29"/>
      <c r="AI684" s="27">
        <f t="shared" si="147"/>
        <v>0.39600000000000002</v>
      </c>
      <c r="AJ684" s="36">
        <f t="shared" si="148"/>
        <v>0.39600000000000002</v>
      </c>
    </row>
    <row r="685" spans="1:37" x14ac:dyDescent="0.35">
      <c r="A685" s="4" t="s">
        <v>212</v>
      </c>
      <c r="B685" s="9" t="s">
        <v>213</v>
      </c>
      <c r="C685" s="9" t="s">
        <v>99</v>
      </c>
      <c r="D685" s="9" t="s">
        <v>100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0.03</v>
      </c>
      <c r="X685" s="5">
        <v>3.4000000000000002E-2</v>
      </c>
      <c r="Y685" s="5">
        <v>4.8000000000000001E-2</v>
      </c>
      <c r="Z685" s="5">
        <v>5.5E-2</v>
      </c>
      <c r="AA685" s="5">
        <v>6.2E-2</v>
      </c>
      <c r="AB685" s="5">
        <v>7.8E-2</v>
      </c>
      <c r="AC685" s="5">
        <v>9.8000000000000004E-2</v>
      </c>
      <c r="AD685" s="5">
        <v>0.112</v>
      </c>
      <c r="AE685" s="5">
        <v>5.8000000000000003E-2</v>
      </c>
      <c r="AF685" s="5">
        <v>0.105</v>
      </c>
      <c r="AG685" s="5">
        <v>0.13200000000000001</v>
      </c>
      <c r="AH685" s="29"/>
      <c r="AI685" s="27">
        <f t="shared" si="147"/>
        <v>0.13200000000000001</v>
      </c>
      <c r="AJ685" s="36">
        <f t="shared" si="148"/>
        <v>0.13200000000000001</v>
      </c>
    </row>
    <row r="686" spans="1:37" x14ac:dyDescent="0.35">
      <c r="A686" s="4" t="s">
        <v>212</v>
      </c>
      <c r="B686" s="9" t="s">
        <v>213</v>
      </c>
      <c r="C686" s="9" t="s">
        <v>101</v>
      </c>
      <c r="D686" s="9" t="s">
        <v>102</v>
      </c>
      <c r="E686" s="5">
        <v>2E-3</v>
      </c>
      <c r="F686" s="5">
        <v>2E-3</v>
      </c>
      <c r="G686" s="5">
        <v>2E-3</v>
      </c>
      <c r="H686" s="5">
        <v>2E-3</v>
      </c>
      <c r="I686" s="5">
        <v>2E-3</v>
      </c>
      <c r="J686" s="5">
        <v>3.0000000000000001E-3</v>
      </c>
      <c r="K686" s="5">
        <v>4.0000000000000001E-3</v>
      </c>
      <c r="L686" s="5">
        <v>4.0000000000000001E-3</v>
      </c>
      <c r="M686" s="5">
        <v>3.0000000000000001E-3</v>
      </c>
      <c r="N686" s="5">
        <v>4.0000000000000001E-3</v>
      </c>
      <c r="O686" s="5">
        <v>4.0000000000000001E-3</v>
      </c>
      <c r="P686" s="5">
        <v>4.0000000000000001E-3</v>
      </c>
      <c r="Q686" s="5">
        <v>4.0000000000000001E-3</v>
      </c>
      <c r="R686" s="5">
        <v>5.0000000000000001E-3</v>
      </c>
      <c r="S686" s="5">
        <v>5.0000000000000001E-3</v>
      </c>
      <c r="T686" s="5">
        <v>6.0000000000000001E-3</v>
      </c>
      <c r="U686" s="5">
        <v>5.0000000000000001E-3</v>
      </c>
      <c r="V686" s="5">
        <v>8.0000000000000002E-3</v>
      </c>
      <c r="W686" s="5">
        <v>1.4E-2</v>
      </c>
      <c r="X686" s="5">
        <v>1.7999999999999999E-2</v>
      </c>
      <c r="Y686" s="5">
        <v>1.7000000000000001E-2</v>
      </c>
      <c r="Z686" s="5">
        <v>0.03</v>
      </c>
      <c r="AA686" s="5">
        <v>3.2000000000000001E-2</v>
      </c>
      <c r="AB686" s="5">
        <v>2.7E-2</v>
      </c>
      <c r="AC686" s="5">
        <v>3.2000000000000001E-2</v>
      </c>
      <c r="AD686" s="5">
        <v>4.2000000000000003E-2</v>
      </c>
      <c r="AE686" s="5">
        <v>4.2000000000000003E-2</v>
      </c>
      <c r="AF686" s="5">
        <v>3.9E-2</v>
      </c>
      <c r="AG686" s="5">
        <v>5.0999999999999997E-2</v>
      </c>
      <c r="AH686" s="29"/>
      <c r="AI686" s="27">
        <f t="shared" si="147"/>
        <v>5.0999999999999997E-2</v>
      </c>
      <c r="AJ686" s="36">
        <f t="shared" si="148"/>
        <v>5.0999999999999997E-2</v>
      </c>
    </row>
    <row r="687" spans="1:37" x14ac:dyDescent="0.35">
      <c r="A687" s="4" t="s">
        <v>212</v>
      </c>
      <c r="B687" s="9" t="s">
        <v>213</v>
      </c>
      <c r="C687" s="9" t="s">
        <v>103</v>
      </c>
      <c r="D687" s="9" t="s">
        <v>104</v>
      </c>
      <c r="E687" s="5">
        <v>0.113</v>
      </c>
      <c r="F687" s="5">
        <v>0.115</v>
      </c>
      <c r="G687" s="5">
        <v>8.7999999999999995E-2</v>
      </c>
      <c r="H687" s="5">
        <v>9.2999999999999999E-2</v>
      </c>
      <c r="I687" s="5">
        <v>9.7000000000000003E-2</v>
      </c>
      <c r="J687" s="5">
        <v>0.2</v>
      </c>
      <c r="K687" s="5">
        <v>0.36899999999999999</v>
      </c>
      <c r="L687" s="5">
        <v>0.56399999999999995</v>
      </c>
      <c r="M687" s="5">
        <v>0.36799999999999999</v>
      </c>
      <c r="N687" s="5">
        <v>0.372</v>
      </c>
      <c r="O687" s="5">
        <v>0.48299999999999998</v>
      </c>
      <c r="P687" s="5">
        <v>0.44400000000000001</v>
      </c>
      <c r="Q687" s="5">
        <v>0.49299999999999999</v>
      </c>
      <c r="R687" s="5">
        <v>0.53800000000000003</v>
      </c>
      <c r="S687" s="5">
        <v>0.98699999999999999</v>
      </c>
      <c r="T687" s="5">
        <v>0.86099999999999999</v>
      </c>
      <c r="U687" s="5">
        <v>1.0640000000000001</v>
      </c>
      <c r="V687" s="5">
        <v>0.64500000000000002</v>
      </c>
      <c r="W687" s="5">
        <v>0.74299999999999999</v>
      </c>
      <c r="X687" s="5">
        <v>0.72</v>
      </c>
      <c r="Y687" s="5">
        <v>0.72899999999999998</v>
      </c>
      <c r="Z687" s="5">
        <v>0.77100000000000002</v>
      </c>
      <c r="AA687" s="5">
        <v>0.86099999999999999</v>
      </c>
      <c r="AB687" s="5">
        <v>1.0509999999999999</v>
      </c>
      <c r="AC687" s="5">
        <v>0.92600000000000005</v>
      </c>
      <c r="AD687" s="5">
        <v>0.98799999999999999</v>
      </c>
      <c r="AE687" s="5">
        <v>0.999</v>
      </c>
      <c r="AF687" s="5">
        <v>1.052</v>
      </c>
      <c r="AG687" s="5">
        <v>0.95299999999999996</v>
      </c>
      <c r="AH687" s="35"/>
      <c r="AI687" s="24">
        <f>SUM(AI688:AI693)</f>
        <v>0</v>
      </c>
      <c r="AJ687" s="25">
        <f>SUM(AJ688:AJ693)</f>
        <v>0</v>
      </c>
    </row>
    <row r="688" spans="1:37" x14ac:dyDescent="0.35">
      <c r="A688" s="4" t="s">
        <v>212</v>
      </c>
      <c r="B688" s="9" t="s">
        <v>213</v>
      </c>
      <c r="C688" s="9" t="s">
        <v>105</v>
      </c>
      <c r="D688" s="9" t="s">
        <v>106</v>
      </c>
      <c r="E688" s="5">
        <v>2.1000000000000001E-2</v>
      </c>
      <c r="F688" s="5">
        <v>2.1999999999999999E-2</v>
      </c>
      <c r="G688" s="5">
        <v>1.6E-2</v>
      </c>
      <c r="H688" s="5">
        <v>1.7000000000000001E-2</v>
      </c>
      <c r="I688" s="5">
        <v>1.7999999999999999E-2</v>
      </c>
      <c r="J688" s="5">
        <v>3.6999999999999998E-2</v>
      </c>
      <c r="K688" s="5">
        <v>6.8000000000000005E-2</v>
      </c>
      <c r="L688" s="5">
        <v>0.10299999999999999</v>
      </c>
      <c r="M688" s="5">
        <v>6.7000000000000004E-2</v>
      </c>
      <c r="N688" s="5">
        <v>6.8000000000000005E-2</v>
      </c>
      <c r="O688" s="5">
        <v>8.8999999999999996E-2</v>
      </c>
      <c r="P688" s="5">
        <v>8.2000000000000003E-2</v>
      </c>
      <c r="Q688" s="5">
        <v>9.0999999999999998E-2</v>
      </c>
      <c r="R688" s="5">
        <v>9.9000000000000005E-2</v>
      </c>
      <c r="S688" s="5">
        <v>0.18099999999999999</v>
      </c>
      <c r="T688" s="5">
        <v>0.188</v>
      </c>
      <c r="U688" s="5">
        <v>0.255</v>
      </c>
      <c r="V688" s="5">
        <v>0.25600000000000001</v>
      </c>
      <c r="W688" s="5">
        <v>0.25600000000000001</v>
      </c>
      <c r="X688" s="5">
        <v>0.28799999999999998</v>
      </c>
      <c r="Y688" s="5">
        <v>0.29899999999999999</v>
      </c>
      <c r="Z688" s="5">
        <v>0.32200000000000001</v>
      </c>
      <c r="AA688" s="5">
        <v>0.33</v>
      </c>
      <c r="AB688" s="5">
        <v>0.26100000000000001</v>
      </c>
      <c r="AC688" s="5">
        <v>0.28399999999999997</v>
      </c>
      <c r="AD688" s="5">
        <v>0.27</v>
      </c>
      <c r="AE688" s="5">
        <v>0.312</v>
      </c>
      <c r="AF688" s="5">
        <v>0.34599999999999997</v>
      </c>
      <c r="AG688" s="5">
        <v>0.309</v>
      </c>
      <c r="AH688" s="29" t="s">
        <v>369</v>
      </c>
      <c r="AI688" s="27" t="str">
        <f t="shared" ref="AI688:AI693" si="149">IF(AH688="X","",AG688)</f>
        <v/>
      </c>
      <c r="AJ688" s="36" t="str">
        <f t="shared" si="148"/>
        <v/>
      </c>
    </row>
    <row r="689" spans="1:37" x14ac:dyDescent="0.35">
      <c r="A689" s="4" t="s">
        <v>212</v>
      </c>
      <c r="B689" s="9" t="s">
        <v>213</v>
      </c>
      <c r="C689" s="9" t="s">
        <v>107</v>
      </c>
      <c r="D689" s="9" t="s">
        <v>108</v>
      </c>
      <c r="E689" s="5">
        <v>2.8000000000000001E-2</v>
      </c>
      <c r="F689" s="5">
        <v>2.8000000000000001E-2</v>
      </c>
      <c r="G689" s="5">
        <v>2.1999999999999999E-2</v>
      </c>
      <c r="H689" s="5">
        <v>2.3E-2</v>
      </c>
      <c r="I689" s="5">
        <v>2.3E-2</v>
      </c>
      <c r="J689" s="5">
        <v>4.9000000000000002E-2</v>
      </c>
      <c r="K689" s="5">
        <v>0.09</v>
      </c>
      <c r="L689" s="5">
        <v>0.13800000000000001</v>
      </c>
      <c r="M689" s="5">
        <v>0.09</v>
      </c>
      <c r="N689" s="5">
        <v>9.0999999999999998E-2</v>
      </c>
      <c r="O689" s="5">
        <v>0.11799999999999999</v>
      </c>
      <c r="P689" s="5">
        <v>0.109</v>
      </c>
      <c r="Q689" s="5">
        <v>0.12</v>
      </c>
      <c r="R689" s="5">
        <v>0.13100000000000001</v>
      </c>
      <c r="S689" s="5">
        <v>0.24099999999999999</v>
      </c>
      <c r="T689" s="5">
        <v>0.14799999999999999</v>
      </c>
      <c r="U689" s="5">
        <v>0.13800000000000001</v>
      </c>
      <c r="V689" s="5">
        <v>0.13300000000000001</v>
      </c>
      <c r="W689" s="5">
        <v>0.14199999999999999</v>
      </c>
      <c r="X689" s="5">
        <v>0.13400000000000001</v>
      </c>
      <c r="Y689" s="5">
        <v>0.153</v>
      </c>
      <c r="Z689" s="5">
        <v>0.16800000000000001</v>
      </c>
      <c r="AA689" s="5">
        <v>0.154</v>
      </c>
      <c r="AB689" s="5">
        <v>0.155</v>
      </c>
      <c r="AC689" s="5">
        <v>0.151</v>
      </c>
      <c r="AD689" s="5">
        <v>0.187</v>
      </c>
      <c r="AE689" s="5">
        <v>0.14899999999999999</v>
      </c>
      <c r="AF689" s="5">
        <v>0.13600000000000001</v>
      </c>
      <c r="AG689" s="5">
        <v>0.13800000000000001</v>
      </c>
      <c r="AH689" s="29" t="s">
        <v>369</v>
      </c>
      <c r="AI689" s="27" t="str">
        <f t="shared" si="149"/>
        <v/>
      </c>
      <c r="AJ689" s="36" t="str">
        <f t="shared" si="148"/>
        <v/>
      </c>
    </row>
    <row r="690" spans="1:37" x14ac:dyDescent="0.35">
      <c r="A690" s="4" t="s">
        <v>212</v>
      </c>
      <c r="B690" s="9" t="s">
        <v>213</v>
      </c>
      <c r="C690" s="9" t="s">
        <v>109</v>
      </c>
      <c r="D690" s="9" t="s">
        <v>110</v>
      </c>
      <c r="E690" s="5">
        <v>5.8000000000000003E-2</v>
      </c>
      <c r="F690" s="5">
        <v>5.8999999999999997E-2</v>
      </c>
      <c r="G690" s="5">
        <v>4.4999999999999998E-2</v>
      </c>
      <c r="H690" s="5">
        <v>4.8000000000000001E-2</v>
      </c>
      <c r="I690" s="5">
        <v>4.9000000000000002E-2</v>
      </c>
      <c r="J690" s="5">
        <v>0.10299999999999999</v>
      </c>
      <c r="K690" s="5">
        <v>0.189</v>
      </c>
      <c r="L690" s="5">
        <v>0.28799999999999998</v>
      </c>
      <c r="M690" s="5">
        <v>0.187</v>
      </c>
      <c r="N690" s="5">
        <v>0.19</v>
      </c>
      <c r="O690" s="5">
        <v>0.247</v>
      </c>
      <c r="P690" s="5">
        <v>0.22700000000000001</v>
      </c>
      <c r="Q690" s="5">
        <v>0.252</v>
      </c>
      <c r="R690" s="5">
        <v>0.27500000000000002</v>
      </c>
      <c r="S690" s="5">
        <v>0.504</v>
      </c>
      <c r="T690" s="5">
        <v>0.47599999999999998</v>
      </c>
      <c r="U690" s="5">
        <v>0.61399999999999999</v>
      </c>
      <c r="V690" s="5">
        <v>0.22800000000000001</v>
      </c>
      <c r="W690" s="5">
        <v>0.307</v>
      </c>
      <c r="X690" s="5">
        <v>0.26100000000000001</v>
      </c>
      <c r="Y690" s="5">
        <v>0.245</v>
      </c>
      <c r="Z690" s="5">
        <v>0.247</v>
      </c>
      <c r="AA690" s="5">
        <v>0.34399999999999997</v>
      </c>
      <c r="AB690" s="5">
        <v>0.59</v>
      </c>
      <c r="AC690" s="5">
        <v>0.44</v>
      </c>
      <c r="AD690" s="5">
        <v>0.48799999999999999</v>
      </c>
      <c r="AE690" s="5">
        <v>0.49099999999999999</v>
      </c>
      <c r="AF690" s="5">
        <v>0.52300000000000002</v>
      </c>
      <c r="AG690" s="5">
        <v>0.47799999999999998</v>
      </c>
      <c r="AH690" s="29" t="s">
        <v>369</v>
      </c>
      <c r="AI690" s="27" t="str">
        <f t="shared" si="149"/>
        <v/>
      </c>
      <c r="AJ690" s="36" t="str">
        <f t="shared" si="148"/>
        <v/>
      </c>
    </row>
    <row r="691" spans="1:37" x14ac:dyDescent="0.35">
      <c r="A691" s="4" t="s">
        <v>212</v>
      </c>
      <c r="B691" s="9" t="s">
        <v>213</v>
      </c>
      <c r="C691" s="9" t="s">
        <v>111</v>
      </c>
      <c r="D691" s="9" t="s">
        <v>112</v>
      </c>
      <c r="E691" s="5">
        <v>7.0000000000000001E-3</v>
      </c>
      <c r="F691" s="5">
        <v>7.0000000000000001E-3</v>
      </c>
      <c r="G691" s="5">
        <v>5.0000000000000001E-3</v>
      </c>
      <c r="H691" s="5">
        <v>5.0000000000000001E-3</v>
      </c>
      <c r="I691" s="5">
        <v>7.0000000000000001E-3</v>
      </c>
      <c r="J691" s="5">
        <v>1.2E-2</v>
      </c>
      <c r="K691" s="5">
        <v>2.1999999999999999E-2</v>
      </c>
      <c r="L691" s="5">
        <v>3.4000000000000002E-2</v>
      </c>
      <c r="M691" s="5">
        <v>2.3E-2</v>
      </c>
      <c r="N691" s="5">
        <v>2.3E-2</v>
      </c>
      <c r="O691" s="5">
        <v>2.9000000000000001E-2</v>
      </c>
      <c r="P691" s="5">
        <v>2.7E-2</v>
      </c>
      <c r="Q691" s="5">
        <v>0.03</v>
      </c>
      <c r="R691" s="5">
        <v>3.3000000000000002E-2</v>
      </c>
      <c r="S691" s="5">
        <v>0.06</v>
      </c>
      <c r="T691" s="5">
        <v>4.8000000000000001E-2</v>
      </c>
      <c r="U691" s="5">
        <v>5.6000000000000001E-2</v>
      </c>
      <c r="V691" s="5">
        <v>2.7E-2</v>
      </c>
      <c r="W691" s="5">
        <v>3.5000000000000003E-2</v>
      </c>
      <c r="X691" s="5">
        <v>3.4000000000000002E-2</v>
      </c>
      <c r="Y691" s="5">
        <v>2.7E-2</v>
      </c>
      <c r="Z691" s="5">
        <v>2.9000000000000001E-2</v>
      </c>
      <c r="AA691" s="5">
        <v>2.9000000000000001E-2</v>
      </c>
      <c r="AB691" s="5">
        <v>0.04</v>
      </c>
      <c r="AC691" s="5">
        <v>4.4999999999999998E-2</v>
      </c>
      <c r="AD691" s="5">
        <v>3.6999999999999998E-2</v>
      </c>
      <c r="AE691" s="5">
        <v>0.04</v>
      </c>
      <c r="AF691" s="5">
        <v>3.9E-2</v>
      </c>
      <c r="AG691" s="5">
        <v>1.7000000000000001E-2</v>
      </c>
      <c r="AH691" s="29" t="s">
        <v>369</v>
      </c>
      <c r="AI691" s="27" t="str">
        <f t="shared" si="149"/>
        <v/>
      </c>
      <c r="AJ691" s="36" t="str">
        <f t="shared" si="148"/>
        <v/>
      </c>
    </row>
    <row r="692" spans="1:37" x14ac:dyDescent="0.35">
      <c r="A692" s="4" t="s">
        <v>212</v>
      </c>
      <c r="B692" s="9" t="s">
        <v>213</v>
      </c>
      <c r="C692" s="9" t="s">
        <v>113</v>
      </c>
      <c r="D692" s="9" t="s">
        <v>114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1E-3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1E-3</v>
      </c>
      <c r="X692" s="5">
        <v>2E-3</v>
      </c>
      <c r="Y692" s="5">
        <v>2E-3</v>
      </c>
      <c r="Z692" s="5">
        <v>3.0000000000000001E-3</v>
      </c>
      <c r="AA692" s="5">
        <v>2E-3</v>
      </c>
      <c r="AB692" s="5">
        <v>2E-3</v>
      </c>
      <c r="AC692" s="5">
        <v>3.0000000000000001E-3</v>
      </c>
      <c r="AD692" s="5">
        <v>2E-3</v>
      </c>
      <c r="AE692" s="5">
        <v>4.0000000000000001E-3</v>
      </c>
      <c r="AF692" s="5">
        <v>6.0000000000000001E-3</v>
      </c>
      <c r="AG692" s="5">
        <v>0.01</v>
      </c>
      <c r="AH692" s="29" t="s">
        <v>369</v>
      </c>
      <c r="AI692" s="27" t="str">
        <f t="shared" si="149"/>
        <v/>
      </c>
      <c r="AJ692" s="36" t="str">
        <f t="shared" si="148"/>
        <v/>
      </c>
    </row>
    <row r="693" spans="1:37" x14ac:dyDescent="0.35">
      <c r="A693" s="4" t="s">
        <v>212</v>
      </c>
      <c r="B693" s="9" t="s">
        <v>213</v>
      </c>
      <c r="C693" s="9" t="s">
        <v>115</v>
      </c>
      <c r="D693" s="9" t="s">
        <v>116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1E-3</v>
      </c>
      <c r="T693" s="5">
        <v>1E-3</v>
      </c>
      <c r="U693" s="5">
        <v>1E-3</v>
      </c>
      <c r="V693" s="5">
        <v>1E-3</v>
      </c>
      <c r="W693" s="5">
        <v>1E-3</v>
      </c>
      <c r="X693" s="5">
        <v>2E-3</v>
      </c>
      <c r="Y693" s="5">
        <v>3.0000000000000001E-3</v>
      </c>
      <c r="Z693" s="5">
        <v>2E-3</v>
      </c>
      <c r="AA693" s="5">
        <v>2E-3</v>
      </c>
      <c r="AB693" s="5">
        <v>2E-3</v>
      </c>
      <c r="AC693" s="5">
        <v>3.0000000000000001E-3</v>
      </c>
      <c r="AD693" s="5">
        <v>4.0000000000000001E-3</v>
      </c>
      <c r="AE693" s="5">
        <v>3.0000000000000001E-3</v>
      </c>
      <c r="AF693" s="5">
        <v>2E-3</v>
      </c>
      <c r="AG693" s="5">
        <v>1E-3</v>
      </c>
      <c r="AH693" s="29" t="s">
        <v>369</v>
      </c>
      <c r="AI693" s="27" t="str">
        <f t="shared" si="149"/>
        <v/>
      </c>
      <c r="AJ693" s="36" t="str">
        <f t="shared" si="148"/>
        <v/>
      </c>
    </row>
    <row r="694" spans="1:37" x14ac:dyDescent="0.35">
      <c r="A694" s="4" t="s">
        <v>212</v>
      </c>
      <c r="B694" s="9" t="s">
        <v>213</v>
      </c>
      <c r="C694" s="9" t="s">
        <v>117</v>
      </c>
      <c r="D694" s="9" t="s">
        <v>118</v>
      </c>
      <c r="E694" s="5">
        <v>0.64400000000000002</v>
      </c>
      <c r="F694" s="5">
        <v>0.65800000000000003</v>
      </c>
      <c r="G694" s="5">
        <v>0.59699999999999998</v>
      </c>
      <c r="H694" s="5">
        <v>0.69599999999999995</v>
      </c>
      <c r="I694" s="5">
        <v>0.69699999999999995</v>
      </c>
      <c r="J694" s="5">
        <v>1.0509999999999999</v>
      </c>
      <c r="K694" s="5">
        <v>1.3029999999999999</v>
      </c>
      <c r="L694" s="5">
        <v>1.5760000000000001</v>
      </c>
      <c r="M694" s="5">
        <v>1.415</v>
      </c>
      <c r="N694" s="5">
        <v>1.2629999999999999</v>
      </c>
      <c r="O694" s="5">
        <v>1.446</v>
      </c>
      <c r="P694" s="5">
        <v>1.3580000000000001</v>
      </c>
      <c r="Q694" s="5">
        <v>1.4590000000000001</v>
      </c>
      <c r="R694" s="5">
        <v>1.4670000000000001</v>
      </c>
      <c r="S694" s="5">
        <v>1.669</v>
      </c>
      <c r="T694" s="5">
        <v>1.2490000000000001</v>
      </c>
      <c r="U694" s="5">
        <v>0.51600000000000001</v>
      </c>
      <c r="V694" s="5">
        <v>0.31900000000000001</v>
      </c>
      <c r="W694" s="5">
        <v>0.41</v>
      </c>
      <c r="X694" s="5">
        <v>0.28299999999999997</v>
      </c>
      <c r="Y694" s="5">
        <v>0.33400000000000002</v>
      </c>
      <c r="Z694" s="5">
        <v>0.377</v>
      </c>
      <c r="AA694" s="5">
        <v>0.35099999999999998</v>
      </c>
      <c r="AB694" s="5">
        <v>0.28899999999999998</v>
      </c>
      <c r="AC694" s="5">
        <v>0.28199999999999997</v>
      </c>
      <c r="AD694" s="5">
        <v>0.31</v>
      </c>
      <c r="AE694" s="5">
        <v>0.25800000000000001</v>
      </c>
      <c r="AF694" s="5">
        <v>0.28000000000000003</v>
      </c>
      <c r="AG694" s="5">
        <v>0.28399999999999997</v>
      </c>
      <c r="AH694" s="35"/>
      <c r="AI694" s="24">
        <f>SUM(AI695:AI700)</f>
        <v>1.9999999999999997E-2</v>
      </c>
      <c r="AJ694" s="25">
        <f>SUM(AJ695:AJ700)</f>
        <v>6.6666666666666662E-3</v>
      </c>
    </row>
    <row r="695" spans="1:37" x14ac:dyDescent="0.35">
      <c r="A695" s="4" t="s">
        <v>212</v>
      </c>
      <c r="B695" s="9" t="s">
        <v>213</v>
      </c>
      <c r="C695" s="9" t="s">
        <v>119</v>
      </c>
      <c r="D695" s="9" t="s">
        <v>120</v>
      </c>
      <c r="E695" s="5">
        <v>0.11600000000000001</v>
      </c>
      <c r="F695" s="5">
        <v>0.112</v>
      </c>
      <c r="G695" s="5">
        <v>9.1999999999999998E-2</v>
      </c>
      <c r="H695" s="5">
        <v>0.125</v>
      </c>
      <c r="I695" s="5">
        <v>0.128</v>
      </c>
      <c r="J695" s="5">
        <v>0.26300000000000001</v>
      </c>
      <c r="K695" s="5">
        <v>0.34899999999999998</v>
      </c>
      <c r="L695" s="5">
        <v>0.44</v>
      </c>
      <c r="M695" s="5">
        <v>0.374</v>
      </c>
      <c r="N695" s="5">
        <v>0.313</v>
      </c>
      <c r="O695" s="5">
        <v>0.36799999999999999</v>
      </c>
      <c r="P695" s="5">
        <v>0.32200000000000001</v>
      </c>
      <c r="Q695" s="5">
        <v>0.35099999999999998</v>
      </c>
      <c r="R695" s="5">
        <v>0.34699999999999998</v>
      </c>
      <c r="S695" s="5">
        <v>0.39100000000000001</v>
      </c>
      <c r="T695" s="5">
        <v>0.48499999999999999</v>
      </c>
      <c r="U695" s="5">
        <v>1.7000000000000001E-2</v>
      </c>
      <c r="V695" s="5">
        <v>1.4E-2</v>
      </c>
      <c r="W695" s="5">
        <v>8.7999999999999995E-2</v>
      </c>
      <c r="X695" s="5">
        <v>1.4999999999999999E-2</v>
      </c>
      <c r="Y695" s="5">
        <v>5.2999999999999999E-2</v>
      </c>
      <c r="Z695" s="5">
        <v>6.6000000000000003E-2</v>
      </c>
      <c r="AA695" s="5">
        <v>0.05</v>
      </c>
      <c r="AB695" s="5">
        <v>1.2999999999999999E-2</v>
      </c>
      <c r="AC695" s="5">
        <v>1.0999999999999999E-2</v>
      </c>
      <c r="AD695" s="5">
        <v>1.4E-2</v>
      </c>
      <c r="AE695" s="5">
        <v>1.4E-2</v>
      </c>
      <c r="AF695" s="5">
        <v>1.4E-2</v>
      </c>
      <c r="AG695" s="5">
        <v>1.0999999999999999E-2</v>
      </c>
      <c r="AH695" s="29"/>
      <c r="AI695" s="27">
        <f t="shared" ref="AI695:AI700" si="150">IF(AH695="X","",AG695)</f>
        <v>1.0999999999999999E-2</v>
      </c>
      <c r="AJ695" s="36">
        <f>AI695/3</f>
        <v>3.6666666666666666E-3</v>
      </c>
      <c r="AK695" s="21" t="s">
        <v>375</v>
      </c>
    </row>
    <row r="696" spans="1:37" x14ac:dyDescent="0.35">
      <c r="A696" s="4" t="s">
        <v>212</v>
      </c>
      <c r="B696" s="9" t="s">
        <v>213</v>
      </c>
      <c r="C696" s="9" t="s">
        <v>121</v>
      </c>
      <c r="D696" s="9" t="s">
        <v>122</v>
      </c>
      <c r="E696" s="5">
        <v>0.13400000000000001</v>
      </c>
      <c r="F696" s="5">
        <v>0.13800000000000001</v>
      </c>
      <c r="G696" s="5">
        <v>0.114</v>
      </c>
      <c r="H696" s="5">
        <v>0.14799999999999999</v>
      </c>
      <c r="I696" s="5">
        <v>0.15</v>
      </c>
      <c r="J696" s="5">
        <v>0.312</v>
      </c>
      <c r="K696" s="5">
        <v>0.41</v>
      </c>
      <c r="L696" s="5">
        <v>0.52500000000000002</v>
      </c>
      <c r="M696" s="5">
        <v>0.44400000000000001</v>
      </c>
      <c r="N696" s="5">
        <v>0.36699999999999999</v>
      </c>
      <c r="O696" s="5">
        <v>0.42699999999999999</v>
      </c>
      <c r="P696" s="5">
        <v>0.378</v>
      </c>
      <c r="Q696" s="5">
        <v>0.41099999999999998</v>
      </c>
      <c r="R696" s="5">
        <v>0.41099999999999998</v>
      </c>
      <c r="S696" s="5">
        <v>0.46400000000000002</v>
      </c>
      <c r="T696" s="5">
        <v>0.39200000000000002</v>
      </c>
      <c r="U696" s="5">
        <v>0.377</v>
      </c>
      <c r="V696" s="5">
        <v>0.19400000000000001</v>
      </c>
      <c r="W696" s="5">
        <v>0.20899999999999999</v>
      </c>
      <c r="X696" s="5">
        <v>0.15</v>
      </c>
      <c r="Y696" s="5">
        <v>0.16</v>
      </c>
      <c r="Z696" s="5">
        <v>0.16200000000000001</v>
      </c>
      <c r="AA696" s="5">
        <v>0.17399999999999999</v>
      </c>
      <c r="AB696" s="5">
        <v>0.14699999999999999</v>
      </c>
      <c r="AC696" s="5">
        <v>0.14299999999999999</v>
      </c>
      <c r="AD696" s="5">
        <v>0.14799999999999999</v>
      </c>
      <c r="AE696" s="5">
        <v>0.14199999999999999</v>
      </c>
      <c r="AF696" s="5">
        <v>0.16</v>
      </c>
      <c r="AG696" s="5">
        <v>0.151</v>
      </c>
      <c r="AH696" s="29" t="s">
        <v>369</v>
      </c>
      <c r="AI696" s="27" t="str">
        <f t="shared" si="150"/>
        <v/>
      </c>
      <c r="AJ696" s="36" t="str">
        <f t="shared" si="148"/>
        <v/>
      </c>
      <c r="AK696" s="21"/>
    </row>
    <row r="697" spans="1:37" x14ac:dyDescent="0.35">
      <c r="A697" s="4" t="s">
        <v>212</v>
      </c>
      <c r="B697" s="9" t="s">
        <v>213</v>
      </c>
      <c r="C697" s="9" t="s">
        <v>123</v>
      </c>
      <c r="D697" s="9" t="s">
        <v>124</v>
      </c>
      <c r="E697" s="5">
        <v>4.2999999999999997E-2</v>
      </c>
      <c r="F697" s="5">
        <v>4.3999999999999997E-2</v>
      </c>
      <c r="G697" s="5">
        <v>3.5999999999999997E-2</v>
      </c>
      <c r="H697" s="5">
        <v>4.5999999999999999E-2</v>
      </c>
      <c r="I697" s="5">
        <v>4.7E-2</v>
      </c>
      <c r="J697" s="5">
        <v>9.8000000000000004E-2</v>
      </c>
      <c r="K697" s="5">
        <v>0.129</v>
      </c>
      <c r="L697" s="5">
        <v>0.16400000000000001</v>
      </c>
      <c r="M697" s="5">
        <v>0.14000000000000001</v>
      </c>
      <c r="N697" s="5">
        <v>0.115</v>
      </c>
      <c r="O697" s="5">
        <v>0.13400000000000001</v>
      </c>
      <c r="P697" s="5">
        <v>0.11899999999999999</v>
      </c>
      <c r="Q697" s="5">
        <v>0.129</v>
      </c>
      <c r="R697" s="5">
        <v>0.129</v>
      </c>
      <c r="S697" s="5">
        <v>0.14599999999999999</v>
      </c>
      <c r="T697" s="5">
        <v>9.2999999999999999E-2</v>
      </c>
      <c r="U697" s="5">
        <v>0.12</v>
      </c>
      <c r="V697" s="5">
        <v>0.107</v>
      </c>
      <c r="W697" s="5">
        <v>0.11</v>
      </c>
      <c r="X697" s="5">
        <v>0.11600000000000001</v>
      </c>
      <c r="Y697" s="5">
        <v>0.11700000000000001</v>
      </c>
      <c r="Z697" s="5">
        <v>0.14299999999999999</v>
      </c>
      <c r="AA697" s="5">
        <v>0.122</v>
      </c>
      <c r="AB697" s="5">
        <v>0.125</v>
      </c>
      <c r="AC697" s="5">
        <v>0.123</v>
      </c>
      <c r="AD697" s="5">
        <v>0.14299999999999999</v>
      </c>
      <c r="AE697" s="5">
        <v>9.6000000000000002E-2</v>
      </c>
      <c r="AF697" s="5">
        <v>0.1</v>
      </c>
      <c r="AG697" s="5">
        <v>0.112</v>
      </c>
      <c r="AH697" s="29" t="s">
        <v>369</v>
      </c>
      <c r="AI697" s="27" t="str">
        <f t="shared" si="150"/>
        <v/>
      </c>
      <c r="AJ697" s="36" t="str">
        <f t="shared" si="148"/>
        <v/>
      </c>
      <c r="AK697" s="21"/>
    </row>
    <row r="698" spans="1:37" x14ac:dyDescent="0.35">
      <c r="A698" s="4" t="s">
        <v>212</v>
      </c>
      <c r="B698" s="9" t="s">
        <v>213</v>
      </c>
      <c r="C698" s="9" t="s">
        <v>125</v>
      </c>
      <c r="D698" s="9" t="s">
        <v>126</v>
      </c>
      <c r="E698" s="5">
        <v>0</v>
      </c>
      <c r="F698" s="5">
        <v>0</v>
      </c>
      <c r="G698" s="5">
        <v>0</v>
      </c>
      <c r="H698" s="5">
        <v>0</v>
      </c>
      <c r="I698" s="5">
        <v>0</v>
      </c>
      <c r="J698" s="5">
        <v>1E-3</v>
      </c>
      <c r="K698" s="5">
        <v>1E-3</v>
      </c>
      <c r="L698" s="5">
        <v>1E-3</v>
      </c>
      <c r="M698" s="5">
        <v>1E-3</v>
      </c>
      <c r="N698" s="5">
        <v>1E-3</v>
      </c>
      <c r="O698" s="5">
        <v>1E-3</v>
      </c>
      <c r="P698" s="5">
        <v>1E-3</v>
      </c>
      <c r="Q698" s="5">
        <v>1E-3</v>
      </c>
      <c r="R698" s="5">
        <v>1E-3</v>
      </c>
      <c r="S698" s="5">
        <v>1E-3</v>
      </c>
      <c r="T698" s="5">
        <v>1E-3</v>
      </c>
      <c r="U698" s="5">
        <v>0</v>
      </c>
      <c r="V698" s="5">
        <v>0</v>
      </c>
      <c r="W698" s="5">
        <v>1E-3</v>
      </c>
      <c r="X698" s="5">
        <v>1E-3</v>
      </c>
      <c r="Y698" s="5">
        <v>2E-3</v>
      </c>
      <c r="Z698" s="5">
        <v>0</v>
      </c>
      <c r="AA698" s="5">
        <v>1E-3</v>
      </c>
      <c r="AB698" s="5">
        <v>1E-3</v>
      </c>
      <c r="AC698" s="5">
        <v>1E-3</v>
      </c>
      <c r="AD698" s="5">
        <v>0</v>
      </c>
      <c r="AE698" s="5">
        <v>0</v>
      </c>
      <c r="AF698" s="5">
        <v>0</v>
      </c>
      <c r="AG698" s="5">
        <v>1E-3</v>
      </c>
      <c r="AH698" s="29" t="s">
        <v>369</v>
      </c>
      <c r="AI698" s="27" t="str">
        <f t="shared" si="150"/>
        <v/>
      </c>
      <c r="AJ698" s="36" t="str">
        <f t="shared" si="148"/>
        <v/>
      </c>
      <c r="AK698" s="21"/>
    </row>
    <row r="699" spans="1:37" x14ac:dyDescent="0.35">
      <c r="A699" s="4" t="s">
        <v>212</v>
      </c>
      <c r="B699" s="9" t="s">
        <v>213</v>
      </c>
      <c r="C699" s="9" t="s">
        <v>127</v>
      </c>
      <c r="D699" s="9" t="s">
        <v>128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1E-3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29"/>
      <c r="AI699" s="27">
        <f t="shared" si="150"/>
        <v>0</v>
      </c>
      <c r="AJ699" s="36">
        <f t="shared" si="148"/>
        <v>0</v>
      </c>
      <c r="AK699" s="21"/>
    </row>
    <row r="700" spans="1:37" x14ac:dyDescent="0.35">
      <c r="A700" s="4" t="s">
        <v>212</v>
      </c>
      <c r="B700" s="9" t="s">
        <v>213</v>
      </c>
      <c r="C700" s="9" t="s">
        <v>129</v>
      </c>
      <c r="D700" s="9" t="s">
        <v>130</v>
      </c>
      <c r="E700" s="5">
        <v>0.35199999999999998</v>
      </c>
      <c r="F700" s="5">
        <v>0.36299999999999999</v>
      </c>
      <c r="G700" s="5">
        <v>0.35499999999999998</v>
      </c>
      <c r="H700" s="5">
        <v>0.377</v>
      </c>
      <c r="I700" s="5">
        <v>0.372</v>
      </c>
      <c r="J700" s="5">
        <v>0.377</v>
      </c>
      <c r="K700" s="5">
        <v>0.41399999999999998</v>
      </c>
      <c r="L700" s="5">
        <v>0.44600000000000001</v>
      </c>
      <c r="M700" s="5">
        <v>0.45700000000000002</v>
      </c>
      <c r="N700" s="5">
        <v>0.46700000000000003</v>
      </c>
      <c r="O700" s="5">
        <v>0.51700000000000002</v>
      </c>
      <c r="P700" s="5">
        <v>0.53800000000000003</v>
      </c>
      <c r="Q700" s="5">
        <v>0.56699999999999995</v>
      </c>
      <c r="R700" s="5">
        <v>0.57799999999999996</v>
      </c>
      <c r="S700" s="5">
        <v>0.66700000000000004</v>
      </c>
      <c r="T700" s="5">
        <v>0.27700000000000002</v>
      </c>
      <c r="U700" s="5">
        <v>2E-3</v>
      </c>
      <c r="V700" s="5">
        <v>3.0000000000000001E-3</v>
      </c>
      <c r="W700" s="5">
        <v>2E-3</v>
      </c>
      <c r="X700" s="5">
        <v>2E-3</v>
      </c>
      <c r="Y700" s="5">
        <v>2E-3</v>
      </c>
      <c r="Z700" s="5">
        <v>5.0000000000000001E-3</v>
      </c>
      <c r="AA700" s="5">
        <v>3.0000000000000001E-3</v>
      </c>
      <c r="AB700" s="5">
        <v>3.0000000000000001E-3</v>
      </c>
      <c r="AC700" s="5">
        <v>4.0000000000000001E-3</v>
      </c>
      <c r="AD700" s="5">
        <v>5.0000000000000001E-3</v>
      </c>
      <c r="AE700" s="5">
        <v>6.0000000000000001E-3</v>
      </c>
      <c r="AF700" s="5">
        <v>6.0000000000000001E-3</v>
      </c>
      <c r="AG700" s="5">
        <v>8.9999999999999993E-3</v>
      </c>
      <c r="AH700" s="29"/>
      <c r="AI700" s="27">
        <f t="shared" si="150"/>
        <v>8.9999999999999993E-3</v>
      </c>
      <c r="AJ700" s="36">
        <f>AI700/3</f>
        <v>2.9999999999999996E-3</v>
      </c>
      <c r="AK700" s="21" t="s">
        <v>375</v>
      </c>
    </row>
    <row r="701" spans="1:37" x14ac:dyDescent="0.35">
      <c r="A701" s="4" t="s">
        <v>212</v>
      </c>
      <c r="B701" s="9" t="s">
        <v>213</v>
      </c>
      <c r="C701" s="9" t="s">
        <v>131</v>
      </c>
      <c r="D701" s="9" t="s">
        <v>132</v>
      </c>
      <c r="E701" s="5">
        <v>4.2000000000000003E-2</v>
      </c>
      <c r="F701" s="5">
        <v>4.3999999999999997E-2</v>
      </c>
      <c r="G701" s="5">
        <v>4.1000000000000002E-2</v>
      </c>
      <c r="H701" s="5">
        <v>4.5999999999999999E-2</v>
      </c>
      <c r="I701" s="5">
        <v>4.5999999999999999E-2</v>
      </c>
      <c r="J701" s="5">
        <v>8.1000000000000003E-2</v>
      </c>
      <c r="K701" s="5">
        <v>9.5000000000000001E-2</v>
      </c>
      <c r="L701" s="5">
        <v>9.5000000000000001E-2</v>
      </c>
      <c r="M701" s="5">
        <v>0.105</v>
      </c>
      <c r="N701" s="5">
        <v>0.105</v>
      </c>
      <c r="O701" s="5">
        <v>0.113</v>
      </c>
      <c r="P701" s="5">
        <v>0.11899999999999999</v>
      </c>
      <c r="Q701" s="5">
        <v>0.125</v>
      </c>
      <c r="R701" s="5">
        <v>0.122</v>
      </c>
      <c r="S701" s="5">
        <v>0.06</v>
      </c>
      <c r="T701" s="5">
        <v>6.2E-2</v>
      </c>
      <c r="U701" s="5">
        <v>5.1999999999999998E-2</v>
      </c>
      <c r="V701" s="5">
        <v>5.2999999999999999E-2</v>
      </c>
      <c r="W701" s="5">
        <v>5.5E-2</v>
      </c>
      <c r="X701" s="5">
        <v>5.5E-2</v>
      </c>
      <c r="Y701" s="5">
        <v>5.6000000000000001E-2</v>
      </c>
      <c r="Z701" s="5">
        <v>4.5999999999999999E-2</v>
      </c>
      <c r="AA701" s="5">
        <v>4.5999999999999999E-2</v>
      </c>
      <c r="AB701" s="5">
        <v>4.3999999999999997E-2</v>
      </c>
      <c r="AC701" s="5">
        <v>4.7E-2</v>
      </c>
      <c r="AD701" s="5">
        <v>5.8000000000000003E-2</v>
      </c>
      <c r="AE701" s="5">
        <v>5.1999999999999998E-2</v>
      </c>
      <c r="AF701" s="5">
        <v>5.2999999999999999E-2</v>
      </c>
      <c r="AG701" s="5">
        <v>5.6000000000000001E-2</v>
      </c>
      <c r="AH701" s="35" t="s">
        <v>369</v>
      </c>
      <c r="AI701" s="24">
        <f>SUM(AI702:AI707)</f>
        <v>0</v>
      </c>
      <c r="AJ701" s="25">
        <f>SUM(AJ702:AJ707)</f>
        <v>0</v>
      </c>
      <c r="AK701" s="21"/>
    </row>
    <row r="702" spans="1:37" x14ac:dyDescent="0.35">
      <c r="A702" s="4" t="s">
        <v>212</v>
      </c>
      <c r="B702" s="9" t="s">
        <v>213</v>
      </c>
      <c r="C702" s="9" t="s">
        <v>133</v>
      </c>
      <c r="D702" s="9" t="s">
        <v>134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29" t="s">
        <v>369</v>
      </c>
      <c r="AI702" s="27" t="str">
        <f t="shared" ref="AI702:AI707" si="151">IF(AH702="X","",AG702)</f>
        <v/>
      </c>
      <c r="AJ702" s="36" t="str">
        <f t="shared" si="148"/>
        <v/>
      </c>
      <c r="AK702" s="21"/>
    </row>
    <row r="703" spans="1:37" x14ac:dyDescent="0.35">
      <c r="A703" s="4" t="s">
        <v>212</v>
      </c>
      <c r="B703" s="9" t="s">
        <v>213</v>
      </c>
      <c r="C703" s="9" t="s">
        <v>135</v>
      </c>
      <c r="D703" s="9" t="s">
        <v>136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29" t="s">
        <v>369</v>
      </c>
      <c r="AI703" s="27" t="str">
        <f t="shared" si="151"/>
        <v/>
      </c>
      <c r="AJ703" s="36" t="str">
        <f t="shared" si="148"/>
        <v/>
      </c>
      <c r="AK703" s="21"/>
    </row>
    <row r="704" spans="1:37" x14ac:dyDescent="0.35">
      <c r="A704" s="4" t="s">
        <v>212</v>
      </c>
      <c r="B704" s="9" t="s">
        <v>213</v>
      </c>
      <c r="C704" s="9" t="s">
        <v>137</v>
      </c>
      <c r="D704" s="9" t="s">
        <v>138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29" t="s">
        <v>369</v>
      </c>
      <c r="AI704" s="27" t="str">
        <f t="shared" si="151"/>
        <v/>
      </c>
      <c r="AJ704" s="36" t="str">
        <f t="shared" si="148"/>
        <v/>
      </c>
      <c r="AK704" s="21"/>
    </row>
    <row r="705" spans="1:37" x14ac:dyDescent="0.35">
      <c r="A705" s="4" t="s">
        <v>212</v>
      </c>
      <c r="B705" s="9" t="s">
        <v>213</v>
      </c>
      <c r="C705" s="9" t="s">
        <v>139</v>
      </c>
      <c r="D705" s="9" t="s">
        <v>140</v>
      </c>
      <c r="E705" s="5">
        <v>3.1E-2</v>
      </c>
      <c r="F705" s="5">
        <v>3.2000000000000001E-2</v>
      </c>
      <c r="G705" s="5">
        <v>3.1E-2</v>
      </c>
      <c r="H705" s="5">
        <v>3.5000000000000003E-2</v>
      </c>
      <c r="I705" s="5">
        <v>3.4000000000000002E-2</v>
      </c>
      <c r="J705" s="5">
        <v>0.06</v>
      </c>
      <c r="K705" s="5">
        <v>7.0999999999999994E-2</v>
      </c>
      <c r="L705" s="5">
        <v>7.0999999999999994E-2</v>
      </c>
      <c r="M705" s="5">
        <v>7.8E-2</v>
      </c>
      <c r="N705" s="5">
        <v>7.8E-2</v>
      </c>
      <c r="O705" s="5">
        <v>8.4000000000000005E-2</v>
      </c>
      <c r="P705" s="5">
        <v>8.8999999999999996E-2</v>
      </c>
      <c r="Q705" s="5">
        <v>9.5000000000000001E-2</v>
      </c>
      <c r="R705" s="5">
        <v>9.1999999999999998E-2</v>
      </c>
      <c r="S705" s="5">
        <v>2.1000000000000001E-2</v>
      </c>
      <c r="T705" s="5">
        <v>2.4E-2</v>
      </c>
      <c r="U705" s="5">
        <v>1.9E-2</v>
      </c>
      <c r="V705" s="5">
        <v>2.1999999999999999E-2</v>
      </c>
      <c r="W705" s="5">
        <v>2.5000000000000001E-2</v>
      </c>
      <c r="X705" s="5">
        <v>2.1999999999999999E-2</v>
      </c>
      <c r="Y705" s="5">
        <v>2.5000000000000001E-2</v>
      </c>
      <c r="Z705" s="5">
        <v>1.9E-2</v>
      </c>
      <c r="AA705" s="5">
        <v>1.9E-2</v>
      </c>
      <c r="AB705" s="5">
        <v>1.7000000000000001E-2</v>
      </c>
      <c r="AC705" s="5">
        <v>0.02</v>
      </c>
      <c r="AD705" s="5">
        <v>2.3E-2</v>
      </c>
      <c r="AE705" s="5">
        <v>2.1999999999999999E-2</v>
      </c>
      <c r="AF705" s="5">
        <v>1.9E-2</v>
      </c>
      <c r="AG705" s="5">
        <v>1.9E-2</v>
      </c>
      <c r="AH705" s="29" t="s">
        <v>369</v>
      </c>
      <c r="AI705" s="27" t="str">
        <f t="shared" si="151"/>
        <v/>
      </c>
      <c r="AJ705" s="36" t="str">
        <f t="shared" si="148"/>
        <v/>
      </c>
      <c r="AK705" s="21"/>
    </row>
    <row r="706" spans="1:37" x14ac:dyDescent="0.35">
      <c r="A706" s="4" t="s">
        <v>212</v>
      </c>
      <c r="B706" s="9" t="s">
        <v>213</v>
      </c>
      <c r="C706" s="9" t="s">
        <v>141</v>
      </c>
      <c r="D706" s="9" t="s">
        <v>142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29" t="s">
        <v>369</v>
      </c>
      <c r="AI706" s="27" t="str">
        <f t="shared" si="151"/>
        <v/>
      </c>
      <c r="AJ706" s="36" t="str">
        <f t="shared" si="148"/>
        <v/>
      </c>
      <c r="AK706" s="21"/>
    </row>
    <row r="707" spans="1:37" x14ac:dyDescent="0.35">
      <c r="A707" s="4" t="s">
        <v>212</v>
      </c>
      <c r="B707" s="9" t="s">
        <v>213</v>
      </c>
      <c r="C707" s="9" t="s">
        <v>143</v>
      </c>
      <c r="D707" s="9" t="s">
        <v>144</v>
      </c>
      <c r="E707" s="5">
        <v>1.0999999999999999E-2</v>
      </c>
      <c r="F707" s="5">
        <v>1.2E-2</v>
      </c>
      <c r="G707" s="5">
        <v>0.01</v>
      </c>
      <c r="H707" s="5">
        <v>1.0999999999999999E-2</v>
      </c>
      <c r="I707" s="5">
        <v>1.2E-2</v>
      </c>
      <c r="J707" s="5">
        <v>0.02</v>
      </c>
      <c r="K707" s="5">
        <v>2.4E-2</v>
      </c>
      <c r="L707" s="5">
        <v>2.4E-2</v>
      </c>
      <c r="M707" s="5">
        <v>2.7E-2</v>
      </c>
      <c r="N707" s="5">
        <v>2.7E-2</v>
      </c>
      <c r="O707" s="5">
        <v>2.9000000000000001E-2</v>
      </c>
      <c r="P707" s="5">
        <v>0.03</v>
      </c>
      <c r="Q707" s="5">
        <v>3.1E-2</v>
      </c>
      <c r="R707" s="5">
        <v>0.03</v>
      </c>
      <c r="S707" s="5">
        <v>3.9E-2</v>
      </c>
      <c r="T707" s="5">
        <v>3.7999999999999999E-2</v>
      </c>
      <c r="U707" s="5">
        <v>3.3000000000000002E-2</v>
      </c>
      <c r="V707" s="5">
        <v>3.1E-2</v>
      </c>
      <c r="W707" s="5">
        <v>0.03</v>
      </c>
      <c r="X707" s="5">
        <v>3.2000000000000001E-2</v>
      </c>
      <c r="Y707" s="5">
        <v>3.1E-2</v>
      </c>
      <c r="Z707" s="5">
        <v>2.5999999999999999E-2</v>
      </c>
      <c r="AA707" s="5">
        <v>2.7E-2</v>
      </c>
      <c r="AB707" s="5">
        <v>2.7E-2</v>
      </c>
      <c r="AC707" s="5">
        <v>2.7E-2</v>
      </c>
      <c r="AD707" s="5">
        <v>3.5000000000000003E-2</v>
      </c>
      <c r="AE707" s="5">
        <v>0.03</v>
      </c>
      <c r="AF707" s="5">
        <v>3.4000000000000002E-2</v>
      </c>
      <c r="AG707" s="5">
        <v>3.6999999999999998E-2</v>
      </c>
      <c r="AH707" s="29" t="s">
        <v>369</v>
      </c>
      <c r="AI707" s="27" t="str">
        <f t="shared" si="151"/>
        <v/>
      </c>
      <c r="AJ707" s="36" t="str">
        <f t="shared" si="148"/>
        <v/>
      </c>
      <c r="AK707" s="21"/>
    </row>
    <row r="708" spans="1:37" x14ac:dyDescent="0.35">
      <c r="A708" s="4" t="s">
        <v>212</v>
      </c>
      <c r="B708" s="9" t="s">
        <v>213</v>
      </c>
      <c r="C708" s="9" t="s">
        <v>145</v>
      </c>
      <c r="D708" s="9" t="s">
        <v>146</v>
      </c>
      <c r="E708" s="5">
        <v>0.59099999999999997</v>
      </c>
      <c r="F708" s="5">
        <v>0.54</v>
      </c>
      <c r="G708" s="5">
        <v>0.58599999999999997</v>
      </c>
      <c r="H708" s="5">
        <v>0.68100000000000005</v>
      </c>
      <c r="I708" s="5">
        <v>0.66600000000000004</v>
      </c>
      <c r="J708" s="5">
        <v>1.222</v>
      </c>
      <c r="K708" s="5">
        <v>1.476</v>
      </c>
      <c r="L708" s="5">
        <v>1.6739999999999999</v>
      </c>
      <c r="M708" s="5">
        <v>2.0449999999999999</v>
      </c>
      <c r="N708" s="5">
        <v>1.9419999999999999</v>
      </c>
      <c r="O708" s="5">
        <v>2.0880000000000001</v>
      </c>
      <c r="P708" s="5">
        <v>2.077</v>
      </c>
      <c r="Q708" s="5">
        <v>2.125</v>
      </c>
      <c r="R708" s="5">
        <v>2.004</v>
      </c>
      <c r="S708" s="5">
        <v>2.5310000000000001</v>
      </c>
      <c r="T708" s="5">
        <v>2.8010000000000002</v>
      </c>
      <c r="U708" s="5">
        <v>2.754</v>
      </c>
      <c r="V708" s="5">
        <v>2.5790000000000002</v>
      </c>
      <c r="W708" s="5">
        <v>2.673</v>
      </c>
      <c r="X708" s="5">
        <v>2.65</v>
      </c>
      <c r="Y708" s="5">
        <v>2.5619999999999998</v>
      </c>
      <c r="Z708" s="5">
        <v>2.4369999999999998</v>
      </c>
      <c r="AA708" s="5">
        <v>2.452</v>
      </c>
      <c r="AB708" s="5">
        <v>2.4449999999999998</v>
      </c>
      <c r="AC708" s="5">
        <v>2.548</v>
      </c>
      <c r="AD708" s="5">
        <v>2.5150000000000001</v>
      </c>
      <c r="AE708" s="5">
        <v>2.4380000000000002</v>
      </c>
      <c r="AF708" s="5">
        <v>2.5859999999999999</v>
      </c>
      <c r="AG708" s="5">
        <v>2.6309999999999998</v>
      </c>
      <c r="AH708" s="35"/>
      <c r="AI708" s="24">
        <f>SUM(AI709:AI714)</f>
        <v>2.3679000000000001</v>
      </c>
      <c r="AJ708" s="25">
        <f>SUM(AJ709:AJ714)</f>
        <v>2.3679000000000001</v>
      </c>
      <c r="AK708" s="22" t="s">
        <v>383</v>
      </c>
    </row>
    <row r="709" spans="1:37" x14ac:dyDescent="0.35">
      <c r="A709" s="4" t="s">
        <v>212</v>
      </c>
      <c r="B709" s="9" t="s">
        <v>213</v>
      </c>
      <c r="C709" s="9" t="s">
        <v>147</v>
      </c>
      <c r="D709" s="9" t="s">
        <v>148</v>
      </c>
      <c r="E709" s="5">
        <v>0.317</v>
      </c>
      <c r="F709" s="5">
        <v>0.28999999999999998</v>
      </c>
      <c r="G709" s="5">
        <v>0.315</v>
      </c>
      <c r="H709" s="5">
        <v>0.36599999999999999</v>
      </c>
      <c r="I709" s="5">
        <v>0.35799999999999998</v>
      </c>
      <c r="J709" s="5">
        <v>0.65600000000000003</v>
      </c>
      <c r="K709" s="5">
        <v>0.79300000000000004</v>
      </c>
      <c r="L709" s="5">
        <v>0.9</v>
      </c>
      <c r="M709" s="5">
        <v>1.099</v>
      </c>
      <c r="N709" s="5">
        <v>1.0429999999999999</v>
      </c>
      <c r="O709" s="5">
        <v>1.1220000000000001</v>
      </c>
      <c r="P709" s="5">
        <v>1.1160000000000001</v>
      </c>
      <c r="Q709" s="5">
        <v>1.141</v>
      </c>
      <c r="R709" s="5">
        <v>1.077</v>
      </c>
      <c r="S709" s="5">
        <v>1.361</v>
      </c>
      <c r="T709" s="5">
        <v>1.5089999999999999</v>
      </c>
      <c r="U709" s="5">
        <v>1.4359999999999999</v>
      </c>
      <c r="V709" s="5">
        <v>1.409</v>
      </c>
      <c r="W709" s="5">
        <v>1.4510000000000001</v>
      </c>
      <c r="X709" s="5">
        <v>1.454</v>
      </c>
      <c r="Y709" s="5">
        <v>1.4019999999999999</v>
      </c>
      <c r="Z709" s="5">
        <v>1.347</v>
      </c>
      <c r="AA709" s="5">
        <v>1.375</v>
      </c>
      <c r="AB709" s="5">
        <v>1.367</v>
      </c>
      <c r="AC709" s="5">
        <v>1.417</v>
      </c>
      <c r="AD709" s="5">
        <v>1.387</v>
      </c>
      <c r="AE709" s="5">
        <v>1.335</v>
      </c>
      <c r="AF709" s="5">
        <v>1.3440000000000001</v>
      </c>
      <c r="AG709" s="5">
        <v>1.242</v>
      </c>
      <c r="AH709" s="29"/>
      <c r="AI709" s="27">
        <f>IF(AH709="X","",AG709*0.9)</f>
        <v>1.1178000000000001</v>
      </c>
      <c r="AJ709" s="36">
        <f t="shared" si="148"/>
        <v>1.1178000000000001</v>
      </c>
    </row>
    <row r="710" spans="1:37" x14ac:dyDescent="0.35">
      <c r="A710" s="4" t="s">
        <v>212</v>
      </c>
      <c r="B710" s="9" t="s">
        <v>213</v>
      </c>
      <c r="C710" s="9" t="s">
        <v>149</v>
      </c>
      <c r="D710" s="9" t="s">
        <v>150</v>
      </c>
      <c r="E710" s="5">
        <v>0.22600000000000001</v>
      </c>
      <c r="F710" s="5">
        <v>0.20699999999999999</v>
      </c>
      <c r="G710" s="5">
        <v>0.22500000000000001</v>
      </c>
      <c r="H710" s="5">
        <v>0.26100000000000001</v>
      </c>
      <c r="I710" s="5">
        <v>0.254</v>
      </c>
      <c r="J710" s="5">
        <v>0.46800000000000003</v>
      </c>
      <c r="K710" s="5">
        <v>0.56499999999999995</v>
      </c>
      <c r="L710" s="5">
        <v>0.64200000000000002</v>
      </c>
      <c r="M710" s="5">
        <v>0.78300000000000003</v>
      </c>
      <c r="N710" s="5">
        <v>0.74399999999999999</v>
      </c>
      <c r="O710" s="5">
        <v>0.79900000000000004</v>
      </c>
      <c r="P710" s="5">
        <v>0.79600000000000004</v>
      </c>
      <c r="Q710" s="5">
        <v>0.81399999999999995</v>
      </c>
      <c r="R710" s="5">
        <v>0.76700000000000002</v>
      </c>
      <c r="S710" s="5">
        <v>0.96899999999999997</v>
      </c>
      <c r="T710" s="5">
        <v>1.0669999999999999</v>
      </c>
      <c r="U710" s="5">
        <v>1.0840000000000001</v>
      </c>
      <c r="V710" s="5">
        <v>0.94099999999999995</v>
      </c>
      <c r="W710" s="5">
        <v>0.97699999999999998</v>
      </c>
      <c r="X710" s="5">
        <v>0.95199999999999996</v>
      </c>
      <c r="Y710" s="5">
        <v>0.92300000000000004</v>
      </c>
      <c r="Z710" s="5">
        <v>0.84699999999999998</v>
      </c>
      <c r="AA710" s="5">
        <v>0.82799999999999996</v>
      </c>
      <c r="AB710" s="5">
        <v>0.80800000000000005</v>
      </c>
      <c r="AC710" s="5">
        <v>0.85199999999999998</v>
      </c>
      <c r="AD710" s="5">
        <v>0.86899999999999999</v>
      </c>
      <c r="AE710" s="5">
        <v>0.85099999999999998</v>
      </c>
      <c r="AF710" s="5">
        <v>0.91500000000000004</v>
      </c>
      <c r="AG710" s="5">
        <v>0.91400000000000003</v>
      </c>
      <c r="AH710" s="29"/>
      <c r="AI710" s="27">
        <f t="shared" ref="AI710:AI714" si="152">IF(AH710="X","",AG710*0.9)</f>
        <v>0.8226</v>
      </c>
      <c r="AJ710" s="36">
        <f t="shared" si="148"/>
        <v>0.8226</v>
      </c>
    </row>
    <row r="711" spans="1:37" x14ac:dyDescent="0.35">
      <c r="A711" s="4" t="s">
        <v>212</v>
      </c>
      <c r="B711" s="9" t="s">
        <v>213</v>
      </c>
      <c r="C711" s="9" t="s">
        <v>151</v>
      </c>
      <c r="D711" s="9" t="s">
        <v>152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2E-3</v>
      </c>
      <c r="AF711" s="5">
        <v>5.0000000000000001E-3</v>
      </c>
      <c r="AG711" s="5">
        <v>0.01</v>
      </c>
      <c r="AH711" s="29"/>
      <c r="AI711" s="27">
        <f t="shared" si="152"/>
        <v>9.0000000000000011E-3</v>
      </c>
      <c r="AJ711" s="36">
        <f t="shared" si="148"/>
        <v>9.0000000000000011E-3</v>
      </c>
    </row>
    <row r="712" spans="1:37" x14ac:dyDescent="0.35">
      <c r="A712" s="4" t="s">
        <v>212</v>
      </c>
      <c r="B712" s="9" t="s">
        <v>213</v>
      </c>
      <c r="C712" s="9" t="s">
        <v>153</v>
      </c>
      <c r="D712" s="9" t="s">
        <v>154</v>
      </c>
      <c r="E712" s="5">
        <v>4.7E-2</v>
      </c>
      <c r="F712" s="5">
        <v>4.2999999999999997E-2</v>
      </c>
      <c r="G712" s="5">
        <v>4.7E-2</v>
      </c>
      <c r="H712" s="5">
        <v>5.3999999999999999E-2</v>
      </c>
      <c r="I712" s="5">
        <v>5.3999999999999999E-2</v>
      </c>
      <c r="J712" s="5">
        <v>9.8000000000000004E-2</v>
      </c>
      <c r="K712" s="5">
        <v>0.11799999999999999</v>
      </c>
      <c r="L712" s="5">
        <v>0.13300000000000001</v>
      </c>
      <c r="M712" s="5">
        <v>0.16400000000000001</v>
      </c>
      <c r="N712" s="5">
        <v>0.155</v>
      </c>
      <c r="O712" s="5">
        <v>0.16600000000000001</v>
      </c>
      <c r="P712" s="5">
        <v>0.16600000000000001</v>
      </c>
      <c r="Q712" s="5">
        <v>0.17</v>
      </c>
      <c r="R712" s="5">
        <v>0.16</v>
      </c>
      <c r="S712" s="5">
        <v>0.20100000000000001</v>
      </c>
      <c r="T712" s="5">
        <v>0.22500000000000001</v>
      </c>
      <c r="U712" s="5">
        <v>0.23499999999999999</v>
      </c>
      <c r="V712" s="5">
        <v>0.22900000000000001</v>
      </c>
      <c r="W712" s="5">
        <v>0.245</v>
      </c>
      <c r="X712" s="5">
        <v>0.24399999999999999</v>
      </c>
      <c r="Y712" s="5">
        <v>0.23699999999999999</v>
      </c>
      <c r="Z712" s="5">
        <v>0.23899999999999999</v>
      </c>
      <c r="AA712" s="5">
        <v>0.24399999999999999</v>
      </c>
      <c r="AB712" s="5">
        <v>0.251</v>
      </c>
      <c r="AC712" s="5">
        <v>0.26200000000000001</v>
      </c>
      <c r="AD712" s="5">
        <v>0.252</v>
      </c>
      <c r="AE712" s="5">
        <v>0.245</v>
      </c>
      <c r="AF712" s="5">
        <v>0.312</v>
      </c>
      <c r="AG712" s="5">
        <v>0.45100000000000001</v>
      </c>
      <c r="AH712" s="29"/>
      <c r="AI712" s="27">
        <f t="shared" si="152"/>
        <v>0.40590000000000004</v>
      </c>
      <c r="AJ712" s="36">
        <f t="shared" si="148"/>
        <v>0.40590000000000004</v>
      </c>
    </row>
    <row r="713" spans="1:37" x14ac:dyDescent="0.35">
      <c r="A713" s="4" t="s">
        <v>212</v>
      </c>
      <c r="B713" s="9" t="s">
        <v>213</v>
      </c>
      <c r="C713" s="9" t="s">
        <v>155</v>
      </c>
      <c r="D713" s="9" t="s">
        <v>156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29"/>
      <c r="AI713" s="27">
        <f t="shared" si="152"/>
        <v>0</v>
      </c>
      <c r="AJ713" s="36">
        <f t="shared" si="148"/>
        <v>0</v>
      </c>
    </row>
    <row r="714" spans="1:37" x14ac:dyDescent="0.35">
      <c r="A714" s="4" t="s">
        <v>212</v>
      </c>
      <c r="B714" s="9" t="s">
        <v>213</v>
      </c>
      <c r="C714" s="9" t="s">
        <v>157</v>
      </c>
      <c r="D714" s="9" t="s">
        <v>158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3.0000000000000001E-3</v>
      </c>
      <c r="AA714" s="5">
        <v>6.0000000000000001E-3</v>
      </c>
      <c r="AB714" s="5">
        <v>1.9E-2</v>
      </c>
      <c r="AC714" s="5">
        <v>1.7000000000000001E-2</v>
      </c>
      <c r="AD714" s="5">
        <v>7.0000000000000001E-3</v>
      </c>
      <c r="AE714" s="5">
        <v>5.0000000000000001E-3</v>
      </c>
      <c r="AF714" s="5">
        <v>0.01</v>
      </c>
      <c r="AG714" s="5">
        <v>1.4E-2</v>
      </c>
      <c r="AH714" s="29"/>
      <c r="AI714" s="27">
        <f t="shared" si="152"/>
        <v>1.26E-2</v>
      </c>
      <c r="AJ714" s="36">
        <f t="shared" si="148"/>
        <v>1.26E-2</v>
      </c>
    </row>
    <row r="715" spans="1:37" x14ac:dyDescent="0.35">
      <c r="A715" s="4" t="s">
        <v>212</v>
      </c>
      <c r="B715" s="9" t="s">
        <v>213</v>
      </c>
      <c r="C715" s="9" t="s">
        <v>159</v>
      </c>
      <c r="D715" s="9" t="s">
        <v>160</v>
      </c>
      <c r="E715" s="5">
        <v>0.751</v>
      </c>
      <c r="F715" s="5">
        <v>0.76300000000000001</v>
      </c>
      <c r="G715" s="5">
        <v>0.88400000000000001</v>
      </c>
      <c r="H715" s="5">
        <v>0.97299999999999998</v>
      </c>
      <c r="I715" s="5">
        <v>0.98099999999999998</v>
      </c>
      <c r="J715" s="5">
        <v>1.49</v>
      </c>
      <c r="K715" s="5">
        <v>1.8080000000000001</v>
      </c>
      <c r="L715" s="5">
        <v>2.246</v>
      </c>
      <c r="M715" s="5">
        <v>2.41</v>
      </c>
      <c r="N715" s="5">
        <v>2.2250000000000001</v>
      </c>
      <c r="O715" s="5">
        <v>2.7919999999999998</v>
      </c>
      <c r="P715" s="5">
        <v>3.665</v>
      </c>
      <c r="Q715" s="5">
        <v>4.0970000000000004</v>
      </c>
      <c r="R715" s="5">
        <v>4.5599999999999996</v>
      </c>
      <c r="S715" s="5">
        <v>2.3319999999999999</v>
      </c>
      <c r="T715" s="5">
        <v>2.0339999999999998</v>
      </c>
      <c r="U715" s="5">
        <v>1.7689999999999999</v>
      </c>
      <c r="V715" s="5">
        <v>2.2989999999999999</v>
      </c>
      <c r="W715" s="5">
        <v>2.218</v>
      </c>
      <c r="X715" s="5">
        <v>2.472</v>
      </c>
      <c r="Y715" s="5">
        <v>2.2770000000000001</v>
      </c>
      <c r="Z715" s="5">
        <v>2.5150000000000001</v>
      </c>
      <c r="AA715" s="5">
        <v>2.5350000000000001</v>
      </c>
      <c r="AB715" s="5">
        <v>2.4089999999999998</v>
      </c>
      <c r="AC715" s="5">
        <v>2.5920000000000001</v>
      </c>
      <c r="AD715" s="5">
        <v>2.552</v>
      </c>
      <c r="AE715" s="5">
        <v>2.585</v>
      </c>
      <c r="AF715" s="5">
        <v>2.7909999999999999</v>
      </c>
      <c r="AG715" s="5">
        <v>2.6619999999999999</v>
      </c>
      <c r="AH715" s="35" t="s">
        <v>369</v>
      </c>
      <c r="AI715" s="24">
        <f>SUM(AI716:AI723)</f>
        <v>0</v>
      </c>
      <c r="AJ715" s="25">
        <f>SUM(AJ716:AJ723)</f>
        <v>0</v>
      </c>
    </row>
    <row r="716" spans="1:37" x14ac:dyDescent="0.35">
      <c r="A716" s="4" t="s">
        <v>212</v>
      </c>
      <c r="B716" s="9" t="s">
        <v>213</v>
      </c>
      <c r="C716" s="9" t="s">
        <v>161</v>
      </c>
      <c r="D716" s="9" t="s">
        <v>162</v>
      </c>
      <c r="E716" s="5">
        <v>0.27700000000000002</v>
      </c>
      <c r="F716" s="5">
        <v>0.27200000000000002</v>
      </c>
      <c r="G716" s="5">
        <v>0.29499999999999998</v>
      </c>
      <c r="H716" s="5">
        <v>0.311</v>
      </c>
      <c r="I716" s="5">
        <v>0.313</v>
      </c>
      <c r="J716" s="5">
        <v>0.39200000000000002</v>
      </c>
      <c r="K716" s="5">
        <v>0.44800000000000001</v>
      </c>
      <c r="L716" s="5">
        <v>0.51300000000000001</v>
      </c>
      <c r="M716" s="5">
        <v>0.54</v>
      </c>
      <c r="N716" s="5">
        <v>0.50900000000000001</v>
      </c>
      <c r="O716" s="5">
        <v>0.60199999999999998</v>
      </c>
      <c r="P716" s="5">
        <v>0.73399999999999999</v>
      </c>
      <c r="Q716" s="5">
        <v>0.80100000000000005</v>
      </c>
      <c r="R716" s="5">
        <v>0.874</v>
      </c>
      <c r="S716" s="5">
        <v>0.53</v>
      </c>
      <c r="T716" s="5">
        <v>0.505</v>
      </c>
      <c r="U716" s="5">
        <v>0.46500000000000002</v>
      </c>
      <c r="V716" s="5">
        <v>0.19800000000000001</v>
      </c>
      <c r="W716" s="5">
        <v>0.40799999999999997</v>
      </c>
      <c r="X716" s="5">
        <v>0.41599999999999998</v>
      </c>
      <c r="Y716" s="5">
        <v>0.41799999999999998</v>
      </c>
      <c r="Z716" s="5">
        <v>0.41</v>
      </c>
      <c r="AA716" s="5">
        <v>0.40600000000000003</v>
      </c>
      <c r="AB716" s="5">
        <v>0.40100000000000002</v>
      </c>
      <c r="AC716" s="5">
        <v>0.40100000000000002</v>
      </c>
      <c r="AD716" s="5">
        <v>0.42599999999999999</v>
      </c>
      <c r="AE716" s="5">
        <v>0.437</v>
      </c>
      <c r="AF716" s="5">
        <v>0.45600000000000002</v>
      </c>
      <c r="AG716" s="5">
        <v>0.44700000000000001</v>
      </c>
      <c r="AH716" s="29" t="s">
        <v>369</v>
      </c>
      <c r="AI716" s="27" t="str">
        <f t="shared" ref="AI716:AI723" si="153">IF(AH716="X","",AG716)</f>
        <v/>
      </c>
      <c r="AJ716" s="36" t="str">
        <f t="shared" si="148"/>
        <v/>
      </c>
    </row>
    <row r="717" spans="1:37" x14ac:dyDescent="0.35">
      <c r="A717" s="4" t="s">
        <v>212</v>
      </c>
      <c r="B717" s="9" t="s">
        <v>213</v>
      </c>
      <c r="C717" s="9" t="s">
        <v>163</v>
      </c>
      <c r="D717" s="9" t="s">
        <v>164</v>
      </c>
      <c r="E717" s="5">
        <v>0.16500000000000001</v>
      </c>
      <c r="F717" s="5">
        <v>0.17100000000000001</v>
      </c>
      <c r="G717" s="5">
        <v>0.20399999999999999</v>
      </c>
      <c r="H717" s="5">
        <v>0.23200000000000001</v>
      </c>
      <c r="I717" s="5">
        <v>0.23400000000000001</v>
      </c>
      <c r="J717" s="5">
        <v>0.38200000000000001</v>
      </c>
      <c r="K717" s="5">
        <v>0.47499999999999998</v>
      </c>
      <c r="L717" s="5">
        <v>0.60299999999999998</v>
      </c>
      <c r="M717" s="5">
        <v>0.65100000000000002</v>
      </c>
      <c r="N717" s="5">
        <v>0.59799999999999998</v>
      </c>
      <c r="O717" s="5">
        <v>0.76400000000000001</v>
      </c>
      <c r="P717" s="5">
        <v>1.0229999999999999</v>
      </c>
      <c r="Q717" s="5">
        <v>1.1499999999999999</v>
      </c>
      <c r="R717" s="5">
        <v>1.284</v>
      </c>
      <c r="S717" s="5">
        <v>0.626</v>
      </c>
      <c r="T717" s="5">
        <v>0.68700000000000006</v>
      </c>
      <c r="U717" s="5">
        <v>0.72899999999999998</v>
      </c>
      <c r="V717" s="5">
        <v>1.036</v>
      </c>
      <c r="W717" s="5">
        <v>0.75900000000000001</v>
      </c>
      <c r="X717" s="5">
        <v>0.76800000000000002</v>
      </c>
      <c r="Y717" s="5">
        <v>0.78900000000000003</v>
      </c>
      <c r="Z717" s="5">
        <v>0.88200000000000001</v>
      </c>
      <c r="AA717" s="5">
        <v>0.85199999999999998</v>
      </c>
      <c r="AB717" s="5">
        <v>0.86</v>
      </c>
      <c r="AC717" s="5">
        <v>0.88700000000000001</v>
      </c>
      <c r="AD717" s="5">
        <v>0.90700000000000003</v>
      </c>
      <c r="AE717" s="5">
        <v>0.91300000000000003</v>
      </c>
      <c r="AF717" s="5">
        <v>0.94</v>
      </c>
      <c r="AG717" s="5">
        <v>0.97099999999999997</v>
      </c>
      <c r="AH717" s="29" t="s">
        <v>369</v>
      </c>
      <c r="AI717" s="27" t="str">
        <f t="shared" si="153"/>
        <v/>
      </c>
      <c r="AJ717" s="36" t="str">
        <f t="shared" si="148"/>
        <v/>
      </c>
    </row>
    <row r="718" spans="1:37" x14ac:dyDescent="0.35">
      <c r="A718" s="4" t="s">
        <v>212</v>
      </c>
      <c r="B718" s="9" t="s">
        <v>213</v>
      </c>
      <c r="C718" s="9" t="s">
        <v>165</v>
      </c>
      <c r="D718" s="9" t="s">
        <v>166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1E-3</v>
      </c>
      <c r="K718" s="5">
        <v>1E-3</v>
      </c>
      <c r="L718" s="5">
        <v>1E-3</v>
      </c>
      <c r="M718" s="5">
        <v>1E-3</v>
      </c>
      <c r="N718" s="5">
        <v>1E-3</v>
      </c>
      <c r="O718" s="5">
        <v>1E-3</v>
      </c>
      <c r="P718" s="5">
        <v>1E-3</v>
      </c>
      <c r="Q718" s="5">
        <v>1E-3</v>
      </c>
      <c r="R718" s="5">
        <v>1E-3</v>
      </c>
      <c r="S718" s="5">
        <v>1E-3</v>
      </c>
      <c r="T718" s="5">
        <v>2E-3</v>
      </c>
      <c r="U718" s="5">
        <v>8.9999999999999993E-3</v>
      </c>
      <c r="V718" s="5">
        <v>0.01</v>
      </c>
      <c r="W718" s="5">
        <v>2.1000000000000001E-2</v>
      </c>
      <c r="X718" s="5">
        <v>2.8000000000000001E-2</v>
      </c>
      <c r="Y718" s="5">
        <v>0.03</v>
      </c>
      <c r="Z718" s="5">
        <v>1.9E-2</v>
      </c>
      <c r="AA718" s="5">
        <v>1.4E-2</v>
      </c>
      <c r="AB718" s="5">
        <v>1.7999999999999999E-2</v>
      </c>
      <c r="AC718" s="5">
        <v>2.1000000000000001E-2</v>
      </c>
      <c r="AD718" s="5">
        <v>2.1000000000000001E-2</v>
      </c>
      <c r="AE718" s="5">
        <v>2.1000000000000001E-2</v>
      </c>
      <c r="AF718" s="5">
        <v>2.9000000000000001E-2</v>
      </c>
      <c r="AG718" s="5">
        <v>2.3E-2</v>
      </c>
      <c r="AH718" s="29" t="s">
        <v>369</v>
      </c>
      <c r="AI718" s="27" t="str">
        <f t="shared" si="153"/>
        <v/>
      </c>
      <c r="AJ718" s="36" t="str">
        <f t="shared" si="148"/>
        <v/>
      </c>
    </row>
    <row r="719" spans="1:37" x14ac:dyDescent="0.35">
      <c r="A719" s="4" t="s">
        <v>212</v>
      </c>
      <c r="B719" s="9" t="s">
        <v>213</v>
      </c>
      <c r="C719" s="9" t="s">
        <v>167</v>
      </c>
      <c r="D719" s="9" t="s">
        <v>168</v>
      </c>
      <c r="E719" s="5">
        <v>0.161</v>
      </c>
      <c r="F719" s="5">
        <v>0.16900000000000001</v>
      </c>
      <c r="G719" s="5">
        <v>0.20100000000000001</v>
      </c>
      <c r="H719" s="5">
        <v>0.22800000000000001</v>
      </c>
      <c r="I719" s="5">
        <v>0.22900000000000001</v>
      </c>
      <c r="J719" s="5">
        <v>0.377</v>
      </c>
      <c r="K719" s="5">
        <v>0.46600000000000003</v>
      </c>
      <c r="L719" s="5">
        <v>0.59399999999999997</v>
      </c>
      <c r="M719" s="5">
        <v>0.64</v>
      </c>
      <c r="N719" s="5">
        <v>0.58799999999999997</v>
      </c>
      <c r="O719" s="5">
        <v>0.75</v>
      </c>
      <c r="P719" s="5">
        <v>1.0049999999999999</v>
      </c>
      <c r="Q719" s="5">
        <v>1.131</v>
      </c>
      <c r="R719" s="5">
        <v>1.262</v>
      </c>
      <c r="S719" s="5">
        <v>0.61799999999999999</v>
      </c>
      <c r="T719" s="5">
        <v>0.51500000000000001</v>
      </c>
      <c r="U719" s="5">
        <v>0.41499999999999998</v>
      </c>
      <c r="V719" s="5">
        <v>0.16800000000000001</v>
      </c>
      <c r="W719" s="5">
        <v>0.17299999999999999</v>
      </c>
      <c r="X719" s="5">
        <v>0.17199999999999999</v>
      </c>
      <c r="Y719" s="5">
        <v>4.7E-2</v>
      </c>
      <c r="Z719" s="5">
        <v>4.4999999999999998E-2</v>
      </c>
      <c r="AA719" s="5">
        <v>3.7999999999999999E-2</v>
      </c>
      <c r="AB719" s="5">
        <v>0.06</v>
      </c>
      <c r="AC719" s="5">
        <v>6.5000000000000002E-2</v>
      </c>
      <c r="AD719" s="5">
        <v>6.6000000000000003E-2</v>
      </c>
      <c r="AE719" s="5">
        <v>7.0999999999999994E-2</v>
      </c>
      <c r="AF719" s="5">
        <v>7.3999999999999996E-2</v>
      </c>
      <c r="AG719" s="5">
        <v>0.09</v>
      </c>
      <c r="AH719" s="29" t="s">
        <v>369</v>
      </c>
      <c r="AI719" s="27" t="str">
        <f t="shared" si="153"/>
        <v/>
      </c>
      <c r="AJ719" s="36" t="str">
        <f t="shared" si="148"/>
        <v/>
      </c>
    </row>
    <row r="720" spans="1:37" x14ac:dyDescent="0.35">
      <c r="A720" s="4" t="s">
        <v>212</v>
      </c>
      <c r="B720" s="9" t="s">
        <v>213</v>
      </c>
      <c r="C720" s="9" t="s">
        <v>169</v>
      </c>
      <c r="D720" s="9" t="s">
        <v>170</v>
      </c>
      <c r="E720" s="5">
        <v>0.121</v>
      </c>
      <c r="F720" s="5">
        <v>0.123</v>
      </c>
      <c r="G720" s="5">
        <v>0.15</v>
      </c>
      <c r="H720" s="5">
        <v>0.16400000000000001</v>
      </c>
      <c r="I720" s="5">
        <v>0.16800000000000001</v>
      </c>
      <c r="J720" s="5">
        <v>0.27600000000000002</v>
      </c>
      <c r="K720" s="5">
        <v>0.34100000000000003</v>
      </c>
      <c r="L720" s="5">
        <v>0.438</v>
      </c>
      <c r="M720" s="5">
        <v>0.47299999999999998</v>
      </c>
      <c r="N720" s="5">
        <v>0.434</v>
      </c>
      <c r="O720" s="5">
        <v>0.55100000000000005</v>
      </c>
      <c r="P720" s="5">
        <v>0.73499999999999999</v>
      </c>
      <c r="Q720" s="5">
        <v>0.82599999999999996</v>
      </c>
      <c r="R720" s="5">
        <v>0.92900000000000005</v>
      </c>
      <c r="S720" s="5">
        <v>0.45600000000000002</v>
      </c>
      <c r="T720" s="5">
        <v>0.252</v>
      </c>
      <c r="U720" s="5">
        <v>8.5999999999999993E-2</v>
      </c>
      <c r="V720" s="5">
        <v>0.79500000000000004</v>
      </c>
      <c r="W720" s="5">
        <v>0.754</v>
      </c>
      <c r="X720" s="5">
        <v>0.99099999999999999</v>
      </c>
      <c r="Y720" s="5">
        <v>0.89300000000000002</v>
      </c>
      <c r="Z720" s="5">
        <v>1.054</v>
      </c>
      <c r="AA720" s="5">
        <v>1.1160000000000001</v>
      </c>
      <c r="AB720" s="5">
        <v>0.999</v>
      </c>
      <c r="AC720" s="5">
        <v>1.1419999999999999</v>
      </c>
      <c r="AD720" s="5">
        <v>1.0589999999999999</v>
      </c>
      <c r="AE720" s="5">
        <v>1.075</v>
      </c>
      <c r="AF720" s="5">
        <v>1.2210000000000001</v>
      </c>
      <c r="AG720" s="5">
        <v>1.0589999999999999</v>
      </c>
      <c r="AH720" s="29" t="s">
        <v>369</v>
      </c>
      <c r="AI720" s="27" t="str">
        <f t="shared" si="153"/>
        <v/>
      </c>
      <c r="AJ720" s="36" t="str">
        <f t="shared" si="148"/>
        <v/>
      </c>
    </row>
    <row r="721" spans="1:40" x14ac:dyDescent="0.35">
      <c r="A721" s="4" t="s">
        <v>212</v>
      </c>
      <c r="B721" s="9" t="s">
        <v>213</v>
      </c>
      <c r="C721" s="9" t="s">
        <v>171</v>
      </c>
      <c r="D721" s="9" t="s">
        <v>172</v>
      </c>
      <c r="E721" s="5">
        <v>2.8000000000000001E-2</v>
      </c>
      <c r="F721" s="5">
        <v>2.8000000000000001E-2</v>
      </c>
      <c r="G721" s="5">
        <v>3.3000000000000002E-2</v>
      </c>
      <c r="H721" s="5">
        <v>3.7999999999999999E-2</v>
      </c>
      <c r="I721" s="5">
        <v>3.7999999999999999E-2</v>
      </c>
      <c r="J721" s="5">
        <v>6.2E-2</v>
      </c>
      <c r="K721" s="5">
        <v>7.8E-2</v>
      </c>
      <c r="L721" s="5">
        <v>9.8000000000000004E-2</v>
      </c>
      <c r="M721" s="5">
        <v>0.106</v>
      </c>
      <c r="N721" s="5">
        <v>9.7000000000000003E-2</v>
      </c>
      <c r="O721" s="5">
        <v>0.125</v>
      </c>
      <c r="P721" s="5">
        <v>0.16600000000000001</v>
      </c>
      <c r="Q721" s="5">
        <v>0.187</v>
      </c>
      <c r="R721" s="5">
        <v>0.21</v>
      </c>
      <c r="S721" s="5">
        <v>0.10100000000000001</v>
      </c>
      <c r="T721" s="5">
        <v>7.1999999999999995E-2</v>
      </c>
      <c r="U721" s="5">
        <v>6.6000000000000003E-2</v>
      </c>
      <c r="V721" s="5">
        <v>9.0999999999999998E-2</v>
      </c>
      <c r="W721" s="5">
        <v>0.104</v>
      </c>
      <c r="X721" s="5">
        <v>9.7000000000000003E-2</v>
      </c>
      <c r="Y721" s="5">
        <v>0.10100000000000001</v>
      </c>
      <c r="Z721" s="5">
        <v>0.106</v>
      </c>
      <c r="AA721" s="5">
        <v>0.109</v>
      </c>
      <c r="AB721" s="5">
        <v>7.0999999999999994E-2</v>
      </c>
      <c r="AC721" s="5">
        <v>7.5999999999999998E-2</v>
      </c>
      <c r="AD721" s="5">
        <v>7.2999999999999995E-2</v>
      </c>
      <c r="AE721" s="5">
        <v>6.8000000000000005E-2</v>
      </c>
      <c r="AF721" s="5">
        <v>7.0999999999999994E-2</v>
      </c>
      <c r="AG721" s="5">
        <v>7.1999999999999995E-2</v>
      </c>
      <c r="AH721" s="29" t="s">
        <v>369</v>
      </c>
      <c r="AI721" s="27" t="str">
        <f t="shared" si="153"/>
        <v/>
      </c>
      <c r="AJ721" s="36" t="str">
        <f t="shared" si="148"/>
        <v/>
      </c>
    </row>
    <row r="722" spans="1:40" x14ac:dyDescent="0.35">
      <c r="A722" s="4" t="s">
        <v>212</v>
      </c>
      <c r="B722" s="9" t="s">
        <v>213</v>
      </c>
      <c r="C722" s="9" t="s">
        <v>173</v>
      </c>
      <c r="D722" s="9" t="s">
        <v>174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29" t="s">
        <v>369</v>
      </c>
      <c r="AI722" s="27" t="str">
        <f t="shared" si="153"/>
        <v/>
      </c>
      <c r="AJ722" s="36" t="str">
        <f t="shared" si="148"/>
        <v/>
      </c>
    </row>
    <row r="723" spans="1:40" x14ac:dyDescent="0.35">
      <c r="A723" s="4" t="s">
        <v>212</v>
      </c>
      <c r="B723" s="9" t="s">
        <v>213</v>
      </c>
      <c r="C723" s="9" t="s">
        <v>175</v>
      </c>
      <c r="D723" s="9" t="s">
        <v>176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29" t="s">
        <v>369</v>
      </c>
      <c r="AI723" s="27" t="str">
        <f t="shared" si="153"/>
        <v/>
      </c>
      <c r="AJ723" s="36" t="str">
        <f t="shared" si="148"/>
        <v/>
      </c>
    </row>
    <row r="724" spans="1:40" x14ac:dyDescent="0.35">
      <c r="A724" s="4" t="s">
        <v>212</v>
      </c>
      <c r="B724" s="9" t="s">
        <v>213</v>
      </c>
      <c r="C724" s="9" t="s">
        <v>177</v>
      </c>
      <c r="D724" s="9" t="s">
        <v>178</v>
      </c>
      <c r="E724" s="5">
        <v>7.7889999999999997</v>
      </c>
      <c r="F724" s="5">
        <v>7.9130000000000003</v>
      </c>
      <c r="G724" s="5">
        <v>7.6260000000000003</v>
      </c>
      <c r="H724" s="5">
        <v>8.093</v>
      </c>
      <c r="I724" s="5">
        <v>7.9550000000000001</v>
      </c>
      <c r="J724" s="5">
        <v>5.3689999999999998</v>
      </c>
      <c r="K724" s="5">
        <v>4.9450000000000003</v>
      </c>
      <c r="L724" s="5">
        <v>4.78</v>
      </c>
      <c r="M724" s="5">
        <v>5.6529999999999996</v>
      </c>
      <c r="N724" s="5">
        <v>5.9390000000000001</v>
      </c>
      <c r="O724" s="5">
        <v>6.15</v>
      </c>
      <c r="P724" s="5">
        <v>6.5449999999999999</v>
      </c>
      <c r="Q724" s="5">
        <v>6.6920000000000002</v>
      </c>
      <c r="R724" s="5">
        <v>6.6619999999999999</v>
      </c>
      <c r="S724" s="5">
        <v>9.2919999999999998</v>
      </c>
      <c r="T724" s="5">
        <v>9.6679999999999993</v>
      </c>
      <c r="U724" s="5">
        <v>9.9429999999999996</v>
      </c>
      <c r="V724" s="5">
        <v>9.641</v>
      </c>
      <c r="W724" s="5">
        <v>10.026</v>
      </c>
      <c r="X724" s="5">
        <v>9.9649999999999999</v>
      </c>
      <c r="Y724" s="5">
        <v>10.198</v>
      </c>
      <c r="Z724" s="5">
        <v>10.395</v>
      </c>
      <c r="AA724" s="5">
        <v>10.824</v>
      </c>
      <c r="AB724" s="5">
        <v>11.247999999999999</v>
      </c>
      <c r="AC724" s="5">
        <v>11.871</v>
      </c>
      <c r="AD724" s="5">
        <v>12.455</v>
      </c>
      <c r="AE724" s="5">
        <v>12.680999999999999</v>
      </c>
      <c r="AF724" s="5">
        <v>13.552</v>
      </c>
      <c r="AG724" s="5">
        <v>14.342000000000001</v>
      </c>
      <c r="AH724" s="35" t="s">
        <v>369</v>
      </c>
      <c r="AI724" s="24">
        <f>SUM(AI725:AI733)</f>
        <v>0</v>
      </c>
      <c r="AJ724" s="25">
        <f>SUM(AJ725:AJ733)</f>
        <v>0</v>
      </c>
      <c r="AN724" s="19">
        <f>SUM(AN725:AN733)</f>
        <v>12.904200000000001</v>
      </c>
    </row>
    <row r="725" spans="1:40" x14ac:dyDescent="0.35">
      <c r="A725" s="4" t="s">
        <v>212</v>
      </c>
      <c r="B725" s="9" t="s">
        <v>213</v>
      </c>
      <c r="C725" s="9" t="s">
        <v>179</v>
      </c>
      <c r="D725" s="9" t="s">
        <v>180</v>
      </c>
      <c r="E725" s="5">
        <v>6.3559999999999999</v>
      </c>
      <c r="F725" s="5">
        <v>6.4589999999999996</v>
      </c>
      <c r="G725" s="5">
        <v>6.2149999999999999</v>
      </c>
      <c r="H725" s="5">
        <v>6.5910000000000002</v>
      </c>
      <c r="I725" s="5">
        <v>6.4749999999999996</v>
      </c>
      <c r="J725" s="5">
        <v>2.7559999999999998</v>
      </c>
      <c r="K725" s="5">
        <v>2.0910000000000002</v>
      </c>
      <c r="L725" s="5">
        <v>1.895</v>
      </c>
      <c r="M725" s="5">
        <v>2.1</v>
      </c>
      <c r="N725" s="5">
        <v>2.085</v>
      </c>
      <c r="O725" s="5">
        <v>2.238</v>
      </c>
      <c r="P725" s="5">
        <v>2.3199999999999998</v>
      </c>
      <c r="Q725" s="5">
        <v>2.3479999999999999</v>
      </c>
      <c r="R725" s="5">
        <v>2.3479999999999999</v>
      </c>
      <c r="S725" s="5">
        <v>3.6949999999999998</v>
      </c>
      <c r="T725" s="5">
        <v>3.9609999999999999</v>
      </c>
      <c r="U725" s="5">
        <v>4.1879999999999997</v>
      </c>
      <c r="V725" s="5">
        <v>4.3090000000000002</v>
      </c>
      <c r="W725" s="5">
        <v>4.516</v>
      </c>
      <c r="X725" s="5">
        <v>4.6609999999999996</v>
      </c>
      <c r="Y725" s="5">
        <v>4.7569999999999997</v>
      </c>
      <c r="Z725" s="5">
        <v>4.8929999999999998</v>
      </c>
      <c r="AA725" s="5">
        <v>5.0549999999999997</v>
      </c>
      <c r="AB725" s="5">
        <v>5.1210000000000004</v>
      </c>
      <c r="AC725" s="5">
        <v>5.3419999999999996</v>
      </c>
      <c r="AD725" s="5">
        <v>5.468</v>
      </c>
      <c r="AE725" s="5">
        <v>5.5780000000000003</v>
      </c>
      <c r="AF725" s="5">
        <v>5.859</v>
      </c>
      <c r="AG725" s="5">
        <v>6.0060000000000002</v>
      </c>
      <c r="AH725" s="29" t="s">
        <v>369</v>
      </c>
      <c r="AI725" s="27" t="s">
        <v>387</v>
      </c>
      <c r="AJ725" s="36"/>
      <c r="AN725" s="18">
        <f>IF(AI725="Fusion CI",AG725*0.9,"")</f>
        <v>5.4054000000000002</v>
      </c>
    </row>
    <row r="726" spans="1:40" x14ac:dyDescent="0.35">
      <c r="A726" s="4" t="s">
        <v>212</v>
      </c>
      <c r="B726" s="9" t="s">
        <v>213</v>
      </c>
      <c r="C726" s="9" t="s">
        <v>181</v>
      </c>
      <c r="D726" s="9" t="s">
        <v>182</v>
      </c>
      <c r="E726" s="5">
        <v>8.5000000000000006E-2</v>
      </c>
      <c r="F726" s="5">
        <v>8.5000000000000006E-2</v>
      </c>
      <c r="G726" s="5">
        <v>8.4000000000000005E-2</v>
      </c>
      <c r="H726" s="5">
        <v>8.6999999999999994E-2</v>
      </c>
      <c r="I726" s="5">
        <v>8.5999999999999993E-2</v>
      </c>
      <c r="J726" s="5">
        <v>0.14199999999999999</v>
      </c>
      <c r="K726" s="5">
        <v>0.16400000000000001</v>
      </c>
      <c r="L726" s="5">
        <v>0.14799999999999999</v>
      </c>
      <c r="M726" s="5">
        <v>0.221</v>
      </c>
      <c r="N726" s="5">
        <v>0.21</v>
      </c>
      <c r="O726" s="5">
        <v>0.21299999999999999</v>
      </c>
      <c r="P726" s="5">
        <v>0.23</v>
      </c>
      <c r="Q726" s="5">
        <v>0.23599999999999999</v>
      </c>
      <c r="R726" s="5">
        <v>0.23699999999999999</v>
      </c>
      <c r="S726" s="5">
        <v>6.8000000000000005E-2</v>
      </c>
      <c r="T726" s="5">
        <v>9.0999999999999998E-2</v>
      </c>
      <c r="U726" s="5">
        <v>9.2999999999999999E-2</v>
      </c>
      <c r="V726" s="5">
        <v>8.3000000000000004E-2</v>
      </c>
      <c r="W726" s="5">
        <v>7.6999999999999999E-2</v>
      </c>
      <c r="X726" s="5">
        <v>7.1999999999999995E-2</v>
      </c>
      <c r="Y726" s="5">
        <v>6.9000000000000006E-2</v>
      </c>
      <c r="Z726" s="5">
        <v>7.6999999999999999E-2</v>
      </c>
      <c r="AA726" s="5">
        <v>0.107</v>
      </c>
      <c r="AB726" s="5">
        <v>0.112</v>
      </c>
      <c r="AC726" s="5">
        <v>0.11899999999999999</v>
      </c>
      <c r="AD726" s="5">
        <v>0.17499999999999999</v>
      </c>
      <c r="AE726" s="5">
        <v>0.13</v>
      </c>
      <c r="AF726" s="5">
        <v>0.155</v>
      </c>
      <c r="AG726" s="5">
        <v>0.17799999999999999</v>
      </c>
      <c r="AH726" s="29" t="s">
        <v>369</v>
      </c>
      <c r="AI726" s="27" t="s">
        <v>387</v>
      </c>
      <c r="AJ726" s="36"/>
      <c r="AN726" s="18">
        <f t="shared" ref="AN726:AN733" si="154">IF(AI726="Fusion CI",AG726*0.9,"")</f>
        <v>0.16020000000000001</v>
      </c>
    </row>
    <row r="727" spans="1:40" x14ac:dyDescent="0.35">
      <c r="A727" s="4" t="s">
        <v>212</v>
      </c>
      <c r="B727" s="9" t="s">
        <v>213</v>
      </c>
      <c r="C727" s="9" t="s">
        <v>183</v>
      </c>
      <c r="D727" s="9" t="s">
        <v>184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29" t="s">
        <v>369</v>
      </c>
      <c r="AI727" s="27" t="str">
        <f t="shared" ref="AI727:AI732" si="155">IF(AH727="X","",AG727)</f>
        <v/>
      </c>
      <c r="AJ727" s="36"/>
      <c r="AN727" s="18" t="str">
        <f t="shared" si="154"/>
        <v/>
      </c>
    </row>
    <row r="728" spans="1:40" x14ac:dyDescent="0.35">
      <c r="A728" s="4" t="s">
        <v>212</v>
      </c>
      <c r="B728" s="9" t="s">
        <v>213</v>
      </c>
      <c r="C728" s="9" t="s">
        <v>185</v>
      </c>
      <c r="D728" s="9" t="s">
        <v>186</v>
      </c>
      <c r="E728" s="5">
        <v>1.0109999999999999</v>
      </c>
      <c r="F728" s="5">
        <v>1.0289999999999999</v>
      </c>
      <c r="G728" s="5">
        <v>0.98899999999999999</v>
      </c>
      <c r="H728" s="5">
        <v>1.048</v>
      </c>
      <c r="I728" s="5">
        <v>1.03</v>
      </c>
      <c r="J728" s="5">
        <v>1.907</v>
      </c>
      <c r="K728" s="5">
        <v>2.056</v>
      </c>
      <c r="L728" s="5">
        <v>1.851</v>
      </c>
      <c r="M728" s="5">
        <v>2.3140000000000001</v>
      </c>
      <c r="N728" s="5">
        <v>2.214</v>
      </c>
      <c r="O728" s="5">
        <v>2.2229999999999999</v>
      </c>
      <c r="P728" s="5">
        <v>2.415</v>
      </c>
      <c r="Q728" s="5">
        <v>2.4510000000000001</v>
      </c>
      <c r="R728" s="5">
        <v>2.4550000000000001</v>
      </c>
      <c r="S728" s="5">
        <v>3.6819999999999999</v>
      </c>
      <c r="T728" s="5">
        <v>3.8410000000000002</v>
      </c>
      <c r="U728" s="5">
        <v>4.0750000000000002</v>
      </c>
      <c r="V728" s="5">
        <v>4.28</v>
      </c>
      <c r="W728" s="5">
        <v>4.42</v>
      </c>
      <c r="X728" s="5">
        <v>4.4619999999999997</v>
      </c>
      <c r="Y728" s="5">
        <v>4.5979999999999999</v>
      </c>
      <c r="Z728" s="5">
        <v>4.681</v>
      </c>
      <c r="AA728" s="5">
        <v>4.8780000000000001</v>
      </c>
      <c r="AB728" s="5">
        <v>5.1859999999999999</v>
      </c>
      <c r="AC728" s="5">
        <v>5.5330000000000004</v>
      </c>
      <c r="AD728" s="5">
        <v>5.8559999999999999</v>
      </c>
      <c r="AE728" s="5">
        <v>6.0439999999999996</v>
      </c>
      <c r="AF728" s="5">
        <v>6.5579999999999998</v>
      </c>
      <c r="AG728" s="5">
        <v>7.1740000000000004</v>
      </c>
      <c r="AH728" s="29" t="s">
        <v>369</v>
      </c>
      <c r="AI728" s="27" t="s">
        <v>387</v>
      </c>
      <c r="AJ728" s="36"/>
      <c r="AN728" s="18">
        <f t="shared" si="154"/>
        <v>6.4566000000000008</v>
      </c>
    </row>
    <row r="729" spans="1:40" x14ac:dyDescent="0.35">
      <c r="A729" s="4" t="s">
        <v>212</v>
      </c>
      <c r="B729" s="9" t="s">
        <v>213</v>
      </c>
      <c r="C729" s="9" t="s">
        <v>187</v>
      </c>
      <c r="D729" s="9" t="s">
        <v>188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29" t="s">
        <v>369</v>
      </c>
      <c r="AI729" s="27" t="str">
        <f t="shared" si="155"/>
        <v/>
      </c>
      <c r="AJ729" s="36"/>
      <c r="AN729" s="18" t="str">
        <f t="shared" si="154"/>
        <v/>
      </c>
    </row>
    <row r="730" spans="1:40" x14ac:dyDescent="0.35">
      <c r="A730" s="4" t="s">
        <v>212</v>
      </c>
      <c r="B730" s="9" t="s">
        <v>213</v>
      </c>
      <c r="C730" s="9" t="s">
        <v>189</v>
      </c>
      <c r="D730" s="9" t="s">
        <v>190</v>
      </c>
      <c r="E730" s="5">
        <v>5.0000000000000001E-3</v>
      </c>
      <c r="F730" s="5">
        <v>5.0000000000000001E-3</v>
      </c>
      <c r="G730" s="5">
        <v>5.0000000000000001E-3</v>
      </c>
      <c r="H730" s="5">
        <v>6.0000000000000001E-3</v>
      </c>
      <c r="I730" s="5">
        <v>6.0000000000000001E-3</v>
      </c>
      <c r="J730" s="5">
        <v>8.9999999999999993E-3</v>
      </c>
      <c r="K730" s="5">
        <v>1.0999999999999999E-2</v>
      </c>
      <c r="L730" s="5">
        <v>0.01</v>
      </c>
      <c r="M730" s="5">
        <v>1.2E-2</v>
      </c>
      <c r="N730" s="5">
        <v>1.2E-2</v>
      </c>
      <c r="O730" s="5">
        <v>1.2999999999999999E-2</v>
      </c>
      <c r="P730" s="5">
        <v>1.2999999999999999E-2</v>
      </c>
      <c r="Q730" s="5">
        <v>1.2999999999999999E-2</v>
      </c>
      <c r="R730" s="5">
        <v>8.9999999999999993E-3</v>
      </c>
      <c r="S730" s="5">
        <v>8.9999999999999993E-3</v>
      </c>
      <c r="T730" s="5">
        <v>8.9999999999999993E-3</v>
      </c>
      <c r="U730" s="5">
        <v>1.2E-2</v>
      </c>
      <c r="V730" s="5">
        <v>1.2E-2</v>
      </c>
      <c r="W730" s="5">
        <v>1.2999999999999999E-2</v>
      </c>
      <c r="X730" s="5">
        <v>0.01</v>
      </c>
      <c r="Y730" s="5">
        <v>0.01</v>
      </c>
      <c r="Z730" s="5">
        <v>8.0000000000000002E-3</v>
      </c>
      <c r="AA730" s="5">
        <v>8.9999999999999993E-3</v>
      </c>
      <c r="AB730" s="5">
        <v>8.0000000000000002E-3</v>
      </c>
      <c r="AC730" s="5">
        <v>5.0000000000000001E-3</v>
      </c>
      <c r="AD730" s="5">
        <v>5.0000000000000001E-3</v>
      </c>
      <c r="AE730" s="5">
        <v>3.0000000000000001E-3</v>
      </c>
      <c r="AF730" s="5">
        <v>3.0000000000000001E-3</v>
      </c>
      <c r="AG730" s="5">
        <v>4.0000000000000001E-3</v>
      </c>
      <c r="AH730" s="29" t="s">
        <v>369</v>
      </c>
      <c r="AI730" s="27" t="str">
        <f t="shared" si="155"/>
        <v/>
      </c>
      <c r="AJ730" s="36"/>
      <c r="AN730" s="18" t="str">
        <f t="shared" si="154"/>
        <v/>
      </c>
    </row>
    <row r="731" spans="1:40" x14ac:dyDescent="0.35">
      <c r="A731" s="4" t="s">
        <v>212</v>
      </c>
      <c r="B731" s="9" t="s">
        <v>213</v>
      </c>
      <c r="C731" s="9" t="s">
        <v>191</v>
      </c>
      <c r="D731" s="9" t="s">
        <v>192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0.251</v>
      </c>
      <c r="M731" s="5">
        <v>0.32</v>
      </c>
      <c r="N731" s="5">
        <v>0.73699999999999999</v>
      </c>
      <c r="O731" s="5">
        <v>0.73599999999999999</v>
      </c>
      <c r="P731" s="5">
        <v>0.80100000000000005</v>
      </c>
      <c r="Q731" s="5">
        <v>0.83</v>
      </c>
      <c r="R731" s="5">
        <v>0.77100000000000002</v>
      </c>
      <c r="S731" s="5">
        <v>0.996</v>
      </c>
      <c r="T731" s="5">
        <v>0.97299999999999998</v>
      </c>
      <c r="U731" s="5">
        <v>0.88300000000000001</v>
      </c>
      <c r="V731" s="5">
        <v>0.57499999999999996</v>
      </c>
      <c r="W731" s="5">
        <v>0.58799999999999997</v>
      </c>
      <c r="X731" s="5">
        <v>0.374</v>
      </c>
      <c r="Y731" s="5">
        <v>0.38500000000000001</v>
      </c>
      <c r="Z731" s="5">
        <v>0.373</v>
      </c>
      <c r="AA731" s="5">
        <v>0.40400000000000003</v>
      </c>
      <c r="AB731" s="5">
        <v>0.436</v>
      </c>
      <c r="AC731" s="5">
        <v>0.46700000000000003</v>
      </c>
      <c r="AD731" s="5">
        <v>0.53100000000000003</v>
      </c>
      <c r="AE731" s="5">
        <v>0.52</v>
      </c>
      <c r="AF731" s="5">
        <v>0.56599999999999995</v>
      </c>
      <c r="AG731" s="5">
        <v>0.65900000000000003</v>
      </c>
      <c r="AH731" s="29" t="s">
        <v>369</v>
      </c>
      <c r="AI731" s="27" t="s">
        <v>387</v>
      </c>
      <c r="AJ731" s="36"/>
      <c r="AN731" s="18">
        <f t="shared" si="154"/>
        <v>0.59310000000000007</v>
      </c>
    </row>
    <row r="732" spans="1:40" x14ac:dyDescent="0.35">
      <c r="A732" s="4" t="s">
        <v>212</v>
      </c>
      <c r="B732" s="9" t="s">
        <v>213</v>
      </c>
      <c r="C732" s="9" t="s">
        <v>193</v>
      </c>
      <c r="D732" s="9" t="s">
        <v>194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29" t="s">
        <v>369</v>
      </c>
      <c r="AI732" s="27" t="str">
        <f t="shared" si="155"/>
        <v/>
      </c>
      <c r="AJ732" s="36"/>
      <c r="AN732" s="18" t="str">
        <f t="shared" si="154"/>
        <v/>
      </c>
    </row>
    <row r="733" spans="1:40" x14ac:dyDescent="0.35">
      <c r="A733" s="4" t="s">
        <v>212</v>
      </c>
      <c r="B733" s="9" t="s">
        <v>213</v>
      </c>
      <c r="C733" s="9" t="s">
        <v>195</v>
      </c>
      <c r="D733" s="9" t="s">
        <v>196</v>
      </c>
      <c r="E733" s="5">
        <v>0.33200000000000002</v>
      </c>
      <c r="F733" s="5">
        <v>0.33600000000000002</v>
      </c>
      <c r="G733" s="5">
        <v>0.33400000000000002</v>
      </c>
      <c r="H733" s="5">
        <v>0.36099999999999999</v>
      </c>
      <c r="I733" s="5">
        <v>0.35799999999999998</v>
      </c>
      <c r="J733" s="5">
        <v>0.55500000000000005</v>
      </c>
      <c r="K733" s="5">
        <v>0.623</v>
      </c>
      <c r="L733" s="5">
        <v>0.625</v>
      </c>
      <c r="M733" s="5">
        <v>0.68600000000000005</v>
      </c>
      <c r="N733" s="5">
        <v>0.68100000000000005</v>
      </c>
      <c r="O733" s="5">
        <v>0.72799999999999998</v>
      </c>
      <c r="P733" s="5">
        <v>0.76500000000000001</v>
      </c>
      <c r="Q733" s="5">
        <v>0.81299999999999994</v>
      </c>
      <c r="R733" s="5">
        <v>0.84199999999999997</v>
      </c>
      <c r="S733" s="5">
        <v>0.84199999999999997</v>
      </c>
      <c r="T733" s="5">
        <v>0.79400000000000004</v>
      </c>
      <c r="U733" s="5">
        <v>0.69099999999999995</v>
      </c>
      <c r="V733" s="5">
        <v>0.38100000000000001</v>
      </c>
      <c r="W733" s="5">
        <v>0.41099999999999998</v>
      </c>
      <c r="X733" s="5">
        <v>0.38700000000000001</v>
      </c>
      <c r="Y733" s="5">
        <v>0.378</v>
      </c>
      <c r="Z733" s="5">
        <v>0.36399999999999999</v>
      </c>
      <c r="AA733" s="5">
        <v>0.372</v>
      </c>
      <c r="AB733" s="5">
        <v>0.38400000000000001</v>
      </c>
      <c r="AC733" s="5">
        <v>0.40500000000000003</v>
      </c>
      <c r="AD733" s="5">
        <v>0.42</v>
      </c>
      <c r="AE733" s="5">
        <v>0.40600000000000003</v>
      </c>
      <c r="AF733" s="5">
        <v>0.41099999999999998</v>
      </c>
      <c r="AG733" s="5">
        <v>0.32100000000000001</v>
      </c>
      <c r="AH733" s="29" t="s">
        <v>369</v>
      </c>
      <c r="AI733" s="27" t="s">
        <v>387</v>
      </c>
      <c r="AJ733" s="36"/>
      <c r="AN733" s="18">
        <f t="shared" si="154"/>
        <v>0.28889999999999999</v>
      </c>
    </row>
    <row r="734" spans="1:40" x14ac:dyDescent="0.35">
      <c r="B734" s="2" t="s">
        <v>197</v>
      </c>
      <c r="AH734" s="29"/>
    </row>
    <row r="735" spans="1:40" x14ac:dyDescent="0.35">
      <c r="A735" s="4" t="s">
        <v>214</v>
      </c>
      <c r="B735" s="9" t="s">
        <v>215</v>
      </c>
      <c r="C735" s="9" t="s">
        <v>37</v>
      </c>
      <c r="D735" s="9" t="s">
        <v>38</v>
      </c>
      <c r="E735" s="5">
        <v>6.59</v>
      </c>
      <c r="F735" s="5">
        <v>7.3840000000000003</v>
      </c>
      <c r="G735" s="5">
        <v>4.5060000000000002</v>
      </c>
      <c r="H735" s="5">
        <v>4.1779999999999999</v>
      </c>
      <c r="I735" s="5">
        <v>3.7109999999999999</v>
      </c>
      <c r="J735" s="5">
        <v>3.423</v>
      </c>
      <c r="K735" s="5">
        <v>3.6659999999999999</v>
      </c>
      <c r="L735" s="5">
        <v>4.8239999999999998</v>
      </c>
      <c r="M735" s="5">
        <v>5.0110000000000001</v>
      </c>
      <c r="N735" s="5">
        <v>5.7640000000000002</v>
      </c>
      <c r="O735" s="5">
        <v>5.258</v>
      </c>
      <c r="P735" s="5">
        <v>5.2560000000000002</v>
      </c>
      <c r="Q735" s="5">
        <v>6.359</v>
      </c>
      <c r="R735" s="5">
        <v>6.718</v>
      </c>
      <c r="S735" s="5">
        <v>7.548</v>
      </c>
      <c r="T735" s="5">
        <v>7.556</v>
      </c>
      <c r="U735" s="5">
        <v>7.7030000000000003</v>
      </c>
      <c r="V735" s="5">
        <v>7.7309999999999999</v>
      </c>
      <c r="W735" s="5">
        <v>8.2650000000000006</v>
      </c>
      <c r="X735" s="5">
        <v>9.2189999999999994</v>
      </c>
      <c r="Y735" s="5">
        <v>8.7490000000000006</v>
      </c>
      <c r="Z735" s="5">
        <v>8.3970000000000002</v>
      </c>
      <c r="AA735" s="5">
        <v>8.2289999999999992</v>
      </c>
      <c r="AB735" s="5">
        <v>8.5860000000000003</v>
      </c>
      <c r="AC735" s="5">
        <v>9.8249999999999993</v>
      </c>
      <c r="AD735" s="5">
        <v>11.693</v>
      </c>
      <c r="AE735" s="5">
        <v>13.206</v>
      </c>
      <c r="AF735" s="5">
        <v>13.071</v>
      </c>
      <c r="AG735" s="5">
        <v>14.154999999999999</v>
      </c>
      <c r="AH735" s="35"/>
      <c r="AI735" s="24">
        <f>AI736+AI745+AI751+AI758+AI768+AI775+AI782+AI789+AI796+AI805</f>
        <v>4.6040683500000004</v>
      </c>
      <c r="AJ735" s="25">
        <f>AJ736+AJ745+AJ751+AJ758+AJ768+AJ775+AJ782+AJ789+AJ796+AJ805</f>
        <v>3.0754016833333329</v>
      </c>
    </row>
    <row r="736" spans="1:40" x14ac:dyDescent="0.35">
      <c r="A736" s="4" t="s">
        <v>214</v>
      </c>
      <c r="B736" s="9" t="s">
        <v>215</v>
      </c>
      <c r="C736" s="9" t="s">
        <v>39</v>
      </c>
      <c r="D736" s="9" t="s">
        <v>40</v>
      </c>
      <c r="E736" s="5">
        <v>1.7000000000000001E-2</v>
      </c>
      <c r="F736" s="5">
        <v>0.02</v>
      </c>
      <c r="G736" s="5">
        <v>1.2999999999999999E-2</v>
      </c>
      <c r="H736" s="5">
        <v>1.2E-2</v>
      </c>
      <c r="I736" s="5">
        <v>1.2E-2</v>
      </c>
      <c r="J736" s="5">
        <v>0.01</v>
      </c>
      <c r="K736" s="5">
        <v>1.0999999999999999E-2</v>
      </c>
      <c r="L736" s="5">
        <v>1.6E-2</v>
      </c>
      <c r="M736" s="5">
        <v>0.10299999999999999</v>
      </c>
      <c r="N736" s="5">
        <v>0.13900000000000001</v>
      </c>
      <c r="O736" s="5">
        <v>0.14599999999999999</v>
      </c>
      <c r="P736" s="5">
        <v>0.16200000000000001</v>
      </c>
      <c r="Q736" s="5">
        <v>0.19900000000000001</v>
      </c>
      <c r="R736" s="5">
        <v>0.16700000000000001</v>
      </c>
      <c r="S736" s="5">
        <v>0.254</v>
      </c>
      <c r="T736" s="5">
        <v>0.42599999999999999</v>
      </c>
      <c r="U736" s="5">
        <v>0.23400000000000001</v>
      </c>
      <c r="V736" s="5">
        <v>0.23200000000000001</v>
      </c>
      <c r="W736" s="5">
        <v>0.32</v>
      </c>
      <c r="X736" s="5">
        <v>0.33700000000000002</v>
      </c>
      <c r="Y736" s="5">
        <v>0.45400000000000001</v>
      </c>
      <c r="Z736" s="5">
        <v>0.505</v>
      </c>
      <c r="AA736" s="5">
        <v>0.52100000000000002</v>
      </c>
      <c r="AB736" s="5">
        <v>0.97</v>
      </c>
      <c r="AC736" s="5">
        <v>0.92500000000000004</v>
      </c>
      <c r="AD736" s="5">
        <v>1.089</v>
      </c>
      <c r="AE736" s="5">
        <v>1.1890000000000001</v>
      </c>
      <c r="AF736" s="5">
        <v>1.395</v>
      </c>
      <c r="AG736" s="5">
        <v>1.726</v>
      </c>
      <c r="AH736" s="35" t="s">
        <v>369</v>
      </c>
      <c r="AI736" s="24">
        <f>SUM(AI737:AI744)</f>
        <v>0.27056835000000001</v>
      </c>
      <c r="AJ736" s="25">
        <f>SUM(AJ737:AJ744)</f>
        <v>0.27056835000000001</v>
      </c>
    </row>
    <row r="737" spans="1:39" x14ac:dyDescent="0.35">
      <c r="A737" s="4" t="s">
        <v>214</v>
      </c>
      <c r="B737" s="9" t="s">
        <v>215</v>
      </c>
      <c r="C737" s="9" t="s">
        <v>41</v>
      </c>
      <c r="D737" s="9" t="s">
        <v>42</v>
      </c>
      <c r="E737" s="5">
        <v>1.0999999999999999E-2</v>
      </c>
      <c r="F737" s="5">
        <v>1.2E-2</v>
      </c>
      <c r="G737" s="5">
        <v>8.0000000000000002E-3</v>
      </c>
      <c r="H737" s="5">
        <v>7.0000000000000001E-3</v>
      </c>
      <c r="I737" s="5">
        <v>7.0000000000000001E-3</v>
      </c>
      <c r="J737" s="5">
        <v>5.0000000000000001E-3</v>
      </c>
      <c r="K737" s="5">
        <v>5.0000000000000001E-3</v>
      </c>
      <c r="L737" s="5">
        <v>8.9999999999999993E-3</v>
      </c>
      <c r="M737" s="5">
        <v>6.7000000000000004E-2</v>
      </c>
      <c r="N737" s="5">
        <v>9.0999999999999998E-2</v>
      </c>
      <c r="O737" s="5">
        <v>9.4E-2</v>
      </c>
      <c r="P737" s="5">
        <v>0.104</v>
      </c>
      <c r="Q737" s="5">
        <v>0.128</v>
      </c>
      <c r="R737" s="5">
        <v>0.104</v>
      </c>
      <c r="S737" s="5">
        <v>0.16400000000000001</v>
      </c>
      <c r="T737" s="5">
        <v>0.23100000000000001</v>
      </c>
      <c r="U737" s="5">
        <v>0.159</v>
      </c>
      <c r="V737" s="5">
        <v>0.182</v>
      </c>
      <c r="W737" s="5">
        <v>0.188</v>
      </c>
      <c r="X737" s="5">
        <v>0.183</v>
      </c>
      <c r="Y737" s="5">
        <v>0.14299999999999999</v>
      </c>
      <c r="Z737" s="5">
        <v>0.186</v>
      </c>
      <c r="AA737" s="5">
        <v>0.20699999999999999</v>
      </c>
      <c r="AB737" s="5">
        <v>0.35</v>
      </c>
      <c r="AC737" s="5">
        <v>0.41599999999999998</v>
      </c>
      <c r="AD737" s="5">
        <v>0.56699999999999995</v>
      </c>
      <c r="AE737" s="5">
        <v>0.626</v>
      </c>
      <c r="AF737" s="5">
        <v>0.78800000000000003</v>
      </c>
      <c r="AG737" s="5">
        <v>1.155</v>
      </c>
      <c r="AH737" s="29" t="s">
        <v>369</v>
      </c>
      <c r="AI737" s="27" t="str">
        <f t="shared" ref="AI737:AI744" si="156">IF(AH737="X","",AG737)</f>
        <v/>
      </c>
      <c r="AJ737" s="36" t="str">
        <f>AI737</f>
        <v/>
      </c>
    </row>
    <row r="738" spans="1:39" x14ac:dyDescent="0.35">
      <c r="A738" s="4" t="s">
        <v>214</v>
      </c>
      <c r="B738" s="9" t="s">
        <v>215</v>
      </c>
      <c r="C738" s="9" t="s">
        <v>43</v>
      </c>
      <c r="D738" s="9" t="s">
        <v>44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29" t="s">
        <v>369</v>
      </c>
      <c r="AI738" s="27" t="str">
        <f t="shared" si="156"/>
        <v/>
      </c>
      <c r="AJ738" s="36" t="str">
        <f t="shared" ref="AJ738:AJ757" si="157">AI738</f>
        <v/>
      </c>
    </row>
    <row r="739" spans="1:39" x14ac:dyDescent="0.35">
      <c r="A739" s="4" t="s">
        <v>214</v>
      </c>
      <c r="B739" s="9" t="s">
        <v>215</v>
      </c>
      <c r="C739" s="9" t="s">
        <v>45</v>
      </c>
      <c r="D739" s="9" t="s">
        <v>46</v>
      </c>
      <c r="E739" s="5">
        <v>6.0000000000000001E-3</v>
      </c>
      <c r="F739" s="5">
        <v>7.0000000000000001E-3</v>
      </c>
      <c r="G739" s="5">
        <v>5.0000000000000001E-3</v>
      </c>
      <c r="H739" s="5">
        <v>5.0000000000000001E-3</v>
      </c>
      <c r="I739" s="5">
        <v>4.0000000000000001E-3</v>
      </c>
      <c r="J739" s="5">
        <v>5.0000000000000001E-3</v>
      </c>
      <c r="K739" s="5">
        <v>5.0000000000000001E-3</v>
      </c>
      <c r="L739" s="5">
        <v>7.0000000000000001E-3</v>
      </c>
      <c r="M739" s="5">
        <v>3.5999999999999997E-2</v>
      </c>
      <c r="N739" s="5">
        <v>4.8000000000000001E-2</v>
      </c>
      <c r="O739" s="5">
        <v>5.0999999999999997E-2</v>
      </c>
      <c r="P739" s="5">
        <v>5.8000000000000003E-2</v>
      </c>
      <c r="Q739" s="5">
        <v>7.0999999999999994E-2</v>
      </c>
      <c r="R739" s="5">
        <v>6.4000000000000001E-2</v>
      </c>
      <c r="S739" s="5">
        <v>0.09</v>
      </c>
      <c r="T739" s="5">
        <v>0.191</v>
      </c>
      <c r="U739" s="5">
        <v>7.5999999999999998E-2</v>
      </c>
      <c r="V739" s="5">
        <v>4.9000000000000002E-2</v>
      </c>
      <c r="W739" s="5">
        <v>0.128</v>
      </c>
      <c r="X739" s="5">
        <v>0.122</v>
      </c>
      <c r="Y739" s="5">
        <v>0.31</v>
      </c>
      <c r="Z739" s="5">
        <v>0.31900000000000001</v>
      </c>
      <c r="AA739" s="5">
        <v>0.30499999999999999</v>
      </c>
      <c r="AB739" s="5">
        <v>0.60199999999999998</v>
      </c>
      <c r="AC739" s="5">
        <v>0.49199999999999999</v>
      </c>
      <c r="AD739" s="5">
        <v>0.498</v>
      </c>
      <c r="AE739" s="5">
        <v>0.56299999999999994</v>
      </c>
      <c r="AF739" s="5">
        <v>0.60699999999999998</v>
      </c>
      <c r="AG739" s="5">
        <v>0.57099999999999995</v>
      </c>
      <c r="AH739" s="29" t="s">
        <v>369</v>
      </c>
      <c r="AI739" s="27">
        <f>AG739*0.81*0.9*(0.3+1)/2</f>
        <v>0.27056835000000001</v>
      </c>
      <c r="AJ739" s="36">
        <f t="shared" si="157"/>
        <v>0.27056835000000001</v>
      </c>
      <c r="AK739" s="22" t="s">
        <v>376</v>
      </c>
      <c r="AM739" s="14"/>
    </row>
    <row r="740" spans="1:39" x14ac:dyDescent="0.35">
      <c r="A740" s="4" t="s">
        <v>214</v>
      </c>
      <c r="B740" s="9" t="s">
        <v>215</v>
      </c>
      <c r="C740" s="9" t="s">
        <v>47</v>
      </c>
      <c r="D740" s="9" t="s">
        <v>48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29" t="s">
        <v>369</v>
      </c>
      <c r="AI740" s="27" t="str">
        <f t="shared" si="156"/>
        <v/>
      </c>
      <c r="AJ740" s="36" t="str">
        <f t="shared" si="157"/>
        <v/>
      </c>
    </row>
    <row r="741" spans="1:39" x14ac:dyDescent="0.35">
      <c r="A741" s="4" t="s">
        <v>214</v>
      </c>
      <c r="B741" s="9" t="s">
        <v>215</v>
      </c>
      <c r="C741" s="9" t="s">
        <v>49</v>
      </c>
      <c r="D741" s="9" t="s">
        <v>50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29" t="s">
        <v>369</v>
      </c>
      <c r="AI741" s="27" t="str">
        <f t="shared" si="156"/>
        <v/>
      </c>
      <c r="AJ741" s="36" t="str">
        <f t="shared" si="157"/>
        <v/>
      </c>
    </row>
    <row r="742" spans="1:39" x14ac:dyDescent="0.35">
      <c r="A742" s="4" t="s">
        <v>214</v>
      </c>
      <c r="B742" s="9" t="s">
        <v>215</v>
      </c>
      <c r="C742" s="9" t="s">
        <v>51</v>
      </c>
      <c r="D742" s="9" t="s">
        <v>52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4.0000000000000001E-3</v>
      </c>
      <c r="U742" s="5">
        <v>0</v>
      </c>
      <c r="V742" s="5">
        <v>1E-3</v>
      </c>
      <c r="W742" s="5">
        <v>4.0000000000000001E-3</v>
      </c>
      <c r="X742" s="5">
        <v>3.2000000000000001E-2</v>
      </c>
      <c r="Y742" s="5">
        <v>0</v>
      </c>
      <c r="Z742" s="5">
        <v>0</v>
      </c>
      <c r="AA742" s="5">
        <v>8.9999999999999993E-3</v>
      </c>
      <c r="AB742" s="5">
        <v>1.7999999999999999E-2</v>
      </c>
      <c r="AC742" s="5">
        <v>1.7000000000000001E-2</v>
      </c>
      <c r="AD742" s="5">
        <v>2.4E-2</v>
      </c>
      <c r="AE742" s="5">
        <v>0</v>
      </c>
      <c r="AF742" s="5">
        <v>0</v>
      </c>
      <c r="AG742" s="5">
        <v>0</v>
      </c>
      <c r="AH742" s="29" t="s">
        <v>369</v>
      </c>
      <c r="AI742" s="27" t="str">
        <f t="shared" si="156"/>
        <v/>
      </c>
      <c r="AJ742" s="36" t="str">
        <f t="shared" si="157"/>
        <v/>
      </c>
    </row>
    <row r="743" spans="1:39" x14ac:dyDescent="0.35">
      <c r="A743" s="4" t="s">
        <v>214</v>
      </c>
      <c r="B743" s="9" t="s">
        <v>215</v>
      </c>
      <c r="C743" s="9" t="s">
        <v>53</v>
      </c>
      <c r="D743" s="9" t="s">
        <v>54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29" t="s">
        <v>369</v>
      </c>
      <c r="AI743" s="27" t="str">
        <f t="shared" si="156"/>
        <v/>
      </c>
      <c r="AJ743" s="36" t="str">
        <f t="shared" si="157"/>
        <v/>
      </c>
    </row>
    <row r="744" spans="1:39" x14ac:dyDescent="0.35">
      <c r="A744" s="4" t="s">
        <v>214</v>
      </c>
      <c r="B744" s="9" t="s">
        <v>215</v>
      </c>
      <c r="C744" s="9" t="s">
        <v>55</v>
      </c>
      <c r="D744" s="9" t="s">
        <v>56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29"/>
      <c r="AI744" s="27">
        <f t="shared" si="156"/>
        <v>0</v>
      </c>
      <c r="AJ744" s="36">
        <f t="shared" si="157"/>
        <v>0</v>
      </c>
    </row>
    <row r="745" spans="1:39" x14ac:dyDescent="0.35">
      <c r="A745" s="4" t="s">
        <v>214</v>
      </c>
      <c r="B745" s="9" t="s">
        <v>215</v>
      </c>
      <c r="C745" s="9" t="s">
        <v>57</v>
      </c>
      <c r="D745" s="9" t="s">
        <v>58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35" t="s">
        <v>369</v>
      </c>
      <c r="AI745" s="24">
        <f>SUM(AI746:AI750)</f>
        <v>0</v>
      </c>
      <c r="AJ745" s="25">
        <f>SUM(AJ746:AJ750)</f>
        <v>0</v>
      </c>
    </row>
    <row r="746" spans="1:39" x14ac:dyDescent="0.35">
      <c r="A746" s="4" t="s">
        <v>214</v>
      </c>
      <c r="B746" s="9" t="s">
        <v>215</v>
      </c>
      <c r="C746" s="9" t="s">
        <v>59</v>
      </c>
      <c r="D746" s="9" t="s">
        <v>60</v>
      </c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29" t="s">
        <v>369</v>
      </c>
      <c r="AI746" s="27" t="str">
        <f t="shared" ref="AI746:AI750" si="158">IF(AH746="X","",AG746)</f>
        <v/>
      </c>
      <c r="AJ746" s="36" t="str">
        <f t="shared" si="157"/>
        <v/>
      </c>
    </row>
    <row r="747" spans="1:39" x14ac:dyDescent="0.35">
      <c r="A747" s="4" t="s">
        <v>214</v>
      </c>
      <c r="B747" s="9" t="s">
        <v>215</v>
      </c>
      <c r="C747" s="9" t="s">
        <v>61</v>
      </c>
      <c r="D747" s="9" t="s">
        <v>62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29" t="s">
        <v>369</v>
      </c>
      <c r="AI747" s="27" t="str">
        <f t="shared" si="158"/>
        <v/>
      </c>
      <c r="AJ747" s="36" t="str">
        <f t="shared" si="157"/>
        <v/>
      </c>
    </row>
    <row r="748" spans="1:39" x14ac:dyDescent="0.35">
      <c r="A748" s="4" t="s">
        <v>214</v>
      </c>
      <c r="B748" s="9" t="s">
        <v>215</v>
      </c>
      <c r="C748" s="9" t="s">
        <v>63</v>
      </c>
      <c r="D748" s="9" t="s">
        <v>64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29" t="s">
        <v>369</v>
      </c>
      <c r="AI748" s="27" t="str">
        <f t="shared" si="158"/>
        <v/>
      </c>
      <c r="AJ748" s="36" t="str">
        <f t="shared" si="157"/>
        <v/>
      </c>
    </row>
    <row r="749" spans="1:39" x14ac:dyDescent="0.35">
      <c r="A749" s="4" t="s">
        <v>214</v>
      </c>
      <c r="B749" s="9" t="s">
        <v>215</v>
      </c>
      <c r="C749" s="9" t="s">
        <v>65</v>
      </c>
      <c r="D749" s="9" t="s">
        <v>66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29" t="s">
        <v>369</v>
      </c>
      <c r="AI749" s="27" t="str">
        <f t="shared" si="158"/>
        <v/>
      </c>
      <c r="AJ749" s="36" t="str">
        <f t="shared" si="157"/>
        <v/>
      </c>
    </row>
    <row r="750" spans="1:39" x14ac:dyDescent="0.35">
      <c r="A750" s="4" t="s">
        <v>214</v>
      </c>
      <c r="B750" s="9" t="s">
        <v>215</v>
      </c>
      <c r="C750" s="9" t="s">
        <v>67</v>
      </c>
      <c r="D750" s="9" t="s">
        <v>68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29" t="s">
        <v>369</v>
      </c>
      <c r="AI750" s="27" t="str">
        <f t="shared" si="158"/>
        <v/>
      </c>
      <c r="AJ750" s="36" t="str">
        <f t="shared" si="157"/>
        <v/>
      </c>
    </row>
    <row r="751" spans="1:39" x14ac:dyDescent="0.35">
      <c r="A751" s="4" t="s">
        <v>214</v>
      </c>
      <c r="B751" s="9" t="s">
        <v>215</v>
      </c>
      <c r="C751" s="9" t="s">
        <v>69</v>
      </c>
      <c r="D751" s="9" t="s">
        <v>70</v>
      </c>
      <c r="E751" s="5">
        <v>1.2E-2</v>
      </c>
      <c r="F751" s="5">
        <v>1.4999999999999999E-2</v>
      </c>
      <c r="G751" s="5">
        <v>8.9999999999999993E-3</v>
      </c>
      <c r="H751" s="5">
        <v>7.0000000000000001E-3</v>
      </c>
      <c r="I751" s="5">
        <v>7.0000000000000001E-3</v>
      </c>
      <c r="J751" s="5">
        <v>6.0000000000000001E-3</v>
      </c>
      <c r="K751" s="5">
        <v>7.0000000000000001E-3</v>
      </c>
      <c r="L751" s="5">
        <v>8.9999999999999993E-3</v>
      </c>
      <c r="M751" s="5">
        <v>1.0999999999999999E-2</v>
      </c>
      <c r="N751" s="5">
        <v>1.2999999999999999E-2</v>
      </c>
      <c r="O751" s="5">
        <v>1.4999999999999999E-2</v>
      </c>
      <c r="P751" s="5">
        <v>1.6E-2</v>
      </c>
      <c r="Q751" s="5">
        <v>0.02</v>
      </c>
      <c r="R751" s="5">
        <v>0.02</v>
      </c>
      <c r="S751" s="5">
        <v>2.4E-2</v>
      </c>
      <c r="T751" s="5">
        <v>2.3E-2</v>
      </c>
      <c r="U751" s="5">
        <v>1.9E-2</v>
      </c>
      <c r="V751" s="5">
        <v>1.2999999999999999E-2</v>
      </c>
      <c r="W751" s="5">
        <v>1.4E-2</v>
      </c>
      <c r="X751" s="5">
        <v>1.4E-2</v>
      </c>
      <c r="Y751" s="5">
        <v>2.4E-2</v>
      </c>
      <c r="Z751" s="5">
        <v>0.02</v>
      </c>
      <c r="AA751" s="5">
        <v>1.0999999999999999E-2</v>
      </c>
      <c r="AB751" s="5">
        <v>2.7E-2</v>
      </c>
      <c r="AC751" s="5">
        <v>3.6999999999999998E-2</v>
      </c>
      <c r="AD751" s="5">
        <v>3.9E-2</v>
      </c>
      <c r="AE751" s="5">
        <v>5.7000000000000002E-2</v>
      </c>
      <c r="AF751" s="5">
        <v>8.4000000000000005E-2</v>
      </c>
      <c r="AG751" s="5">
        <v>0.106</v>
      </c>
      <c r="AH751" s="35" t="s">
        <v>369</v>
      </c>
      <c r="AI751" s="24">
        <f>SUM(AI752:AI757)</f>
        <v>0</v>
      </c>
      <c r="AJ751" s="25">
        <f>SUM(AJ752:AJ757)</f>
        <v>0</v>
      </c>
    </row>
    <row r="752" spans="1:39" x14ac:dyDescent="0.35">
      <c r="A752" s="4" t="s">
        <v>214</v>
      </c>
      <c r="B752" s="9" t="s">
        <v>215</v>
      </c>
      <c r="C752" s="9" t="s">
        <v>71</v>
      </c>
      <c r="D752" s="9" t="s">
        <v>72</v>
      </c>
      <c r="E752" s="5">
        <v>2E-3</v>
      </c>
      <c r="F752" s="5">
        <v>4.0000000000000001E-3</v>
      </c>
      <c r="G752" s="5">
        <v>2E-3</v>
      </c>
      <c r="H752" s="5">
        <v>2E-3</v>
      </c>
      <c r="I752" s="5">
        <v>1E-3</v>
      </c>
      <c r="J752" s="5">
        <v>1E-3</v>
      </c>
      <c r="K752" s="5">
        <v>1E-3</v>
      </c>
      <c r="L752" s="5">
        <v>2E-3</v>
      </c>
      <c r="M752" s="5">
        <v>3.0000000000000001E-3</v>
      </c>
      <c r="N752" s="5">
        <v>3.0000000000000001E-3</v>
      </c>
      <c r="O752" s="5">
        <v>3.0000000000000001E-3</v>
      </c>
      <c r="P752" s="5">
        <v>4.0000000000000001E-3</v>
      </c>
      <c r="Q752" s="5">
        <v>4.0000000000000001E-3</v>
      </c>
      <c r="R752" s="5">
        <v>4.0000000000000001E-3</v>
      </c>
      <c r="S752" s="5">
        <v>5.0000000000000001E-3</v>
      </c>
      <c r="T752" s="5">
        <v>1E-3</v>
      </c>
      <c r="U752" s="5">
        <v>2E-3</v>
      </c>
      <c r="V752" s="5">
        <v>1E-3</v>
      </c>
      <c r="W752" s="5">
        <v>2E-3</v>
      </c>
      <c r="X752" s="5">
        <v>2E-3</v>
      </c>
      <c r="Y752" s="5">
        <v>1E-3</v>
      </c>
      <c r="Z752" s="5">
        <v>7.0000000000000001E-3</v>
      </c>
      <c r="AA752" s="5">
        <v>0</v>
      </c>
      <c r="AB752" s="5">
        <v>2E-3</v>
      </c>
      <c r="AC752" s="5">
        <v>1E-3</v>
      </c>
      <c r="AD752" s="5">
        <v>3.0000000000000001E-3</v>
      </c>
      <c r="AE752" s="5">
        <v>1E-3</v>
      </c>
      <c r="AF752" s="5">
        <v>3.0000000000000001E-3</v>
      </c>
      <c r="AG752" s="5">
        <v>1.2E-2</v>
      </c>
      <c r="AH752" s="29" t="s">
        <v>369</v>
      </c>
      <c r="AI752" s="27" t="str">
        <f t="shared" ref="AI752:AI757" si="159">IF(AH752="X","",AG752)</f>
        <v/>
      </c>
      <c r="AJ752" s="36" t="str">
        <f t="shared" si="157"/>
        <v/>
      </c>
    </row>
    <row r="753" spans="1:37" x14ac:dyDescent="0.35">
      <c r="A753" s="4" t="s">
        <v>214</v>
      </c>
      <c r="B753" s="9" t="s">
        <v>215</v>
      </c>
      <c r="C753" s="9" t="s">
        <v>73</v>
      </c>
      <c r="D753" s="9" t="s">
        <v>74</v>
      </c>
      <c r="E753" s="5">
        <v>0.01</v>
      </c>
      <c r="F753" s="5">
        <v>1.0999999999999999E-2</v>
      </c>
      <c r="G753" s="5">
        <v>7.0000000000000001E-3</v>
      </c>
      <c r="H753" s="5">
        <v>5.0000000000000001E-3</v>
      </c>
      <c r="I753" s="5">
        <v>6.0000000000000001E-3</v>
      </c>
      <c r="J753" s="5">
        <v>4.0000000000000001E-3</v>
      </c>
      <c r="K753" s="5">
        <v>6.0000000000000001E-3</v>
      </c>
      <c r="L753" s="5">
        <v>7.0000000000000001E-3</v>
      </c>
      <c r="M753" s="5">
        <v>8.0000000000000002E-3</v>
      </c>
      <c r="N753" s="5">
        <v>0.01</v>
      </c>
      <c r="O753" s="5">
        <v>1.2E-2</v>
      </c>
      <c r="P753" s="5">
        <v>1.2E-2</v>
      </c>
      <c r="Q753" s="5">
        <v>1.4999999999999999E-2</v>
      </c>
      <c r="R753" s="5">
        <v>1.4999999999999999E-2</v>
      </c>
      <c r="S753" s="5">
        <v>1.7000000000000001E-2</v>
      </c>
      <c r="T753" s="5">
        <v>2.1000000000000001E-2</v>
      </c>
      <c r="U753" s="5">
        <v>1.6E-2</v>
      </c>
      <c r="V753" s="5">
        <v>1.0999999999999999E-2</v>
      </c>
      <c r="W753" s="5">
        <v>1.2E-2</v>
      </c>
      <c r="X753" s="5">
        <v>1.2E-2</v>
      </c>
      <c r="Y753" s="5">
        <v>1.2E-2</v>
      </c>
      <c r="Z753" s="5">
        <v>8.9999999999999993E-3</v>
      </c>
      <c r="AA753" s="5">
        <v>0.01</v>
      </c>
      <c r="AB753" s="5">
        <v>2.4E-2</v>
      </c>
      <c r="AC753" s="5">
        <v>3.5000000000000003E-2</v>
      </c>
      <c r="AD753" s="5">
        <v>3.5999999999999997E-2</v>
      </c>
      <c r="AE753" s="5">
        <v>5.5E-2</v>
      </c>
      <c r="AF753" s="5">
        <v>0.08</v>
      </c>
      <c r="AG753" s="5">
        <v>9.4E-2</v>
      </c>
      <c r="AH753" s="29" t="s">
        <v>369</v>
      </c>
      <c r="AI753" s="27" t="str">
        <f t="shared" si="159"/>
        <v/>
      </c>
      <c r="AJ753" s="36" t="str">
        <f t="shared" si="157"/>
        <v/>
      </c>
    </row>
    <row r="754" spans="1:37" x14ac:dyDescent="0.35">
      <c r="A754" s="4" t="s">
        <v>214</v>
      </c>
      <c r="B754" s="9" t="s">
        <v>215</v>
      </c>
      <c r="C754" s="9" t="s">
        <v>75</v>
      </c>
      <c r="D754" s="9" t="s">
        <v>76</v>
      </c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2E-3</v>
      </c>
      <c r="T754" s="5">
        <v>1E-3</v>
      </c>
      <c r="U754" s="5">
        <v>1E-3</v>
      </c>
      <c r="V754" s="5">
        <v>1E-3</v>
      </c>
      <c r="W754" s="5">
        <v>0</v>
      </c>
      <c r="X754" s="5">
        <v>1E-3</v>
      </c>
      <c r="Y754" s="5">
        <v>1E-3</v>
      </c>
      <c r="Z754" s="5">
        <v>2E-3</v>
      </c>
      <c r="AA754" s="5">
        <v>1E-3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29" t="s">
        <v>369</v>
      </c>
      <c r="AI754" s="27" t="str">
        <f t="shared" si="159"/>
        <v/>
      </c>
      <c r="AJ754" s="36" t="str">
        <f t="shared" si="157"/>
        <v/>
      </c>
    </row>
    <row r="755" spans="1:37" x14ac:dyDescent="0.35">
      <c r="A755" s="4" t="s">
        <v>214</v>
      </c>
      <c r="B755" s="9" t="s">
        <v>215</v>
      </c>
      <c r="C755" s="9" t="s">
        <v>77</v>
      </c>
      <c r="D755" s="9" t="s">
        <v>78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29" t="s">
        <v>369</v>
      </c>
      <c r="AI755" s="27" t="str">
        <f t="shared" si="159"/>
        <v/>
      </c>
      <c r="AJ755" s="36" t="str">
        <f t="shared" si="157"/>
        <v/>
      </c>
    </row>
    <row r="756" spans="1:37" x14ac:dyDescent="0.35">
      <c r="A756" s="4" t="s">
        <v>214</v>
      </c>
      <c r="B756" s="9" t="s">
        <v>215</v>
      </c>
      <c r="C756" s="9" t="s">
        <v>79</v>
      </c>
      <c r="D756" s="9" t="s">
        <v>80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29" t="s">
        <v>369</v>
      </c>
      <c r="AI756" s="27" t="str">
        <f t="shared" si="159"/>
        <v/>
      </c>
      <c r="AJ756" s="36" t="str">
        <f t="shared" si="157"/>
        <v/>
      </c>
    </row>
    <row r="757" spans="1:37" x14ac:dyDescent="0.35">
      <c r="A757" s="4" t="s">
        <v>214</v>
      </c>
      <c r="B757" s="9" t="s">
        <v>215</v>
      </c>
      <c r="C757" s="9" t="s">
        <v>81</v>
      </c>
      <c r="D757" s="9" t="s">
        <v>82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1.0999999999999999E-2</v>
      </c>
      <c r="Z757" s="5">
        <v>2E-3</v>
      </c>
      <c r="AA757" s="5">
        <v>0</v>
      </c>
      <c r="AB757" s="5">
        <v>1E-3</v>
      </c>
      <c r="AC757" s="5">
        <v>1E-3</v>
      </c>
      <c r="AD757" s="5">
        <v>0</v>
      </c>
      <c r="AE757" s="5">
        <v>1E-3</v>
      </c>
      <c r="AF757" s="5">
        <v>1E-3</v>
      </c>
      <c r="AG757" s="5">
        <v>0</v>
      </c>
      <c r="AH757" s="29" t="s">
        <v>369</v>
      </c>
      <c r="AI757" s="27" t="str">
        <f t="shared" si="159"/>
        <v/>
      </c>
      <c r="AJ757" s="36" t="str">
        <f t="shared" si="157"/>
        <v/>
      </c>
    </row>
    <row r="758" spans="1:37" x14ac:dyDescent="0.35">
      <c r="A758" s="4" t="s">
        <v>214</v>
      </c>
      <c r="B758" s="9" t="s">
        <v>215</v>
      </c>
      <c r="C758" s="9" t="s">
        <v>83</v>
      </c>
      <c r="D758" s="9" t="s">
        <v>84</v>
      </c>
      <c r="E758" s="5">
        <v>4.3810000000000002</v>
      </c>
      <c r="F758" s="5">
        <v>4.9009999999999998</v>
      </c>
      <c r="G758" s="5">
        <v>3.0289999999999999</v>
      </c>
      <c r="H758" s="5">
        <v>2.827</v>
      </c>
      <c r="I758" s="5">
        <v>2.5249999999999999</v>
      </c>
      <c r="J758" s="5">
        <v>2.347</v>
      </c>
      <c r="K758" s="5">
        <v>2.339</v>
      </c>
      <c r="L758" s="5">
        <v>2.4700000000000002</v>
      </c>
      <c r="M758" s="5">
        <v>2.4830000000000001</v>
      </c>
      <c r="N758" s="5">
        <v>2.798</v>
      </c>
      <c r="O758" s="5">
        <v>2.7570000000000001</v>
      </c>
      <c r="P758" s="5">
        <v>2.669</v>
      </c>
      <c r="Q758" s="5">
        <v>3.1549999999999998</v>
      </c>
      <c r="R758" s="5">
        <v>3.5070000000000001</v>
      </c>
      <c r="S758" s="5">
        <v>3.726</v>
      </c>
      <c r="T758" s="5">
        <v>3.621</v>
      </c>
      <c r="U758" s="5">
        <v>3.593</v>
      </c>
      <c r="V758" s="5">
        <v>3.7349999999999999</v>
      </c>
      <c r="W758" s="5">
        <v>4.2720000000000002</v>
      </c>
      <c r="X758" s="5">
        <v>5.0759999999999996</v>
      </c>
      <c r="Y758" s="5">
        <v>5.1079999999999997</v>
      </c>
      <c r="Z758" s="5">
        <v>4.7169999999999996</v>
      </c>
      <c r="AA758" s="5">
        <v>4.7439999999999998</v>
      </c>
      <c r="AB758" s="5">
        <v>4.6630000000000003</v>
      </c>
      <c r="AC758" s="5">
        <v>5.5250000000000004</v>
      </c>
      <c r="AD758" s="5">
        <v>7.2249999999999996</v>
      </c>
      <c r="AE758" s="5">
        <v>7.9550000000000001</v>
      </c>
      <c r="AF758" s="5">
        <v>7.0640000000000001</v>
      </c>
      <c r="AG758" s="5">
        <v>7.4909999999999997</v>
      </c>
      <c r="AH758" s="35"/>
      <c r="AI758" s="24">
        <f>SUM(AI759:AI767)</f>
        <v>2.0820000000000003</v>
      </c>
      <c r="AJ758" s="25">
        <f>SUM(AJ759:AJ767)</f>
        <v>1.8053333333333332</v>
      </c>
    </row>
    <row r="759" spans="1:37" x14ac:dyDescent="0.35">
      <c r="A759" s="4" t="s">
        <v>214</v>
      </c>
      <c r="B759" s="9" t="s">
        <v>215</v>
      </c>
      <c r="C759" s="9" t="s">
        <v>85</v>
      </c>
      <c r="D759" s="9" t="s">
        <v>86</v>
      </c>
      <c r="E759" s="5">
        <v>0.40500000000000003</v>
      </c>
      <c r="F759" s="5">
        <v>0.45100000000000001</v>
      </c>
      <c r="G759" s="5">
        <v>0.27400000000000002</v>
      </c>
      <c r="H759" s="5">
        <v>0.253</v>
      </c>
      <c r="I759" s="5">
        <v>0.224</v>
      </c>
      <c r="J759" s="5">
        <v>0.20599999999999999</v>
      </c>
      <c r="K759" s="5">
        <v>0.20100000000000001</v>
      </c>
      <c r="L759" s="5">
        <v>0.215</v>
      </c>
      <c r="M759" s="5">
        <v>0.21299999999999999</v>
      </c>
      <c r="N759" s="5">
        <v>0.24</v>
      </c>
      <c r="O759" s="5">
        <v>0.23400000000000001</v>
      </c>
      <c r="P759" s="5">
        <v>0.22600000000000001</v>
      </c>
      <c r="Q759" s="5">
        <v>0.27600000000000002</v>
      </c>
      <c r="R759" s="5">
        <v>0.29899999999999999</v>
      </c>
      <c r="S759" s="5">
        <v>0.32</v>
      </c>
      <c r="T759" s="5">
        <v>0.27600000000000002</v>
      </c>
      <c r="U759" s="5">
        <v>0.30399999999999999</v>
      </c>
      <c r="V759" s="5">
        <v>0.26200000000000001</v>
      </c>
      <c r="W759" s="5">
        <v>0.21</v>
      </c>
      <c r="X759" s="5">
        <v>0.20599999999999999</v>
      </c>
      <c r="Y759" s="5">
        <v>0.247</v>
      </c>
      <c r="Z759" s="5">
        <v>0.19600000000000001</v>
      </c>
      <c r="AA759" s="5">
        <v>0.251</v>
      </c>
      <c r="AB759" s="5">
        <v>0.218</v>
      </c>
      <c r="AC759" s="5">
        <v>0.22900000000000001</v>
      </c>
      <c r="AD759" s="5">
        <v>0.44500000000000001</v>
      </c>
      <c r="AE759" s="5">
        <v>0.35499999999999998</v>
      </c>
      <c r="AF759" s="5">
        <v>0.28899999999999998</v>
      </c>
      <c r="AG759" s="5">
        <v>0.28899999999999998</v>
      </c>
      <c r="AH759" s="29"/>
      <c r="AI759" s="27">
        <f t="shared" ref="AI759:AI767" si="160">IF(AH759="X","",AG759)</f>
        <v>0.28899999999999998</v>
      </c>
      <c r="AJ759" s="36">
        <f>AI759</f>
        <v>0.28899999999999998</v>
      </c>
    </row>
    <row r="760" spans="1:37" x14ac:dyDescent="0.35">
      <c r="A760" s="4" t="s">
        <v>214</v>
      </c>
      <c r="B760" s="9" t="s">
        <v>215</v>
      </c>
      <c r="C760" s="9" t="s">
        <v>87</v>
      </c>
      <c r="D760" s="9" t="s">
        <v>88</v>
      </c>
      <c r="E760" s="5">
        <v>0.41299999999999998</v>
      </c>
      <c r="F760" s="5">
        <v>0.46100000000000002</v>
      </c>
      <c r="G760" s="5">
        <v>0.27500000000000002</v>
      </c>
      <c r="H760" s="5">
        <v>0.251</v>
      </c>
      <c r="I760" s="5">
        <v>0.221</v>
      </c>
      <c r="J760" s="5">
        <v>0.20100000000000001</v>
      </c>
      <c r="K760" s="5">
        <v>0.19700000000000001</v>
      </c>
      <c r="L760" s="5">
        <v>0.21099999999999999</v>
      </c>
      <c r="M760" s="5">
        <v>0.21099999999999999</v>
      </c>
      <c r="N760" s="5">
        <v>0.23699999999999999</v>
      </c>
      <c r="O760" s="5">
        <v>0.23100000000000001</v>
      </c>
      <c r="P760" s="5">
        <v>0.224</v>
      </c>
      <c r="Q760" s="5">
        <v>0.27600000000000002</v>
      </c>
      <c r="R760" s="5">
        <v>0.29899999999999999</v>
      </c>
      <c r="S760" s="5">
        <v>0.32400000000000001</v>
      </c>
      <c r="T760" s="5">
        <v>0.317</v>
      </c>
      <c r="U760" s="5">
        <v>0.29299999999999998</v>
      </c>
      <c r="V760" s="5">
        <v>0.27</v>
      </c>
      <c r="W760" s="5">
        <v>0.23699999999999999</v>
      </c>
      <c r="X760" s="5">
        <v>0.30299999999999999</v>
      </c>
      <c r="Y760" s="5">
        <v>0.28799999999999998</v>
      </c>
      <c r="Z760" s="5">
        <v>0.23899999999999999</v>
      </c>
      <c r="AA760" s="5">
        <v>0.30299999999999999</v>
      </c>
      <c r="AB760" s="5">
        <v>0.29699999999999999</v>
      </c>
      <c r="AC760" s="5">
        <v>0.35399999999999998</v>
      </c>
      <c r="AD760" s="5">
        <v>0.38800000000000001</v>
      </c>
      <c r="AE760" s="5">
        <v>0.45300000000000001</v>
      </c>
      <c r="AF760" s="5">
        <v>0.46100000000000002</v>
      </c>
      <c r="AG760" s="5">
        <v>0.41499999999999998</v>
      </c>
      <c r="AH760" s="29"/>
      <c r="AI760" s="27">
        <f t="shared" si="160"/>
        <v>0.41499999999999998</v>
      </c>
      <c r="AJ760" s="36">
        <f>AI760/3</f>
        <v>0.13833333333333334</v>
      </c>
      <c r="AK760" s="21" t="s">
        <v>375</v>
      </c>
    </row>
    <row r="761" spans="1:37" x14ac:dyDescent="0.35">
      <c r="A761" s="4" t="s">
        <v>214</v>
      </c>
      <c r="B761" s="9" t="s">
        <v>215</v>
      </c>
      <c r="C761" s="9" t="s">
        <v>89</v>
      </c>
      <c r="D761" s="9" t="s">
        <v>90</v>
      </c>
      <c r="E761" s="5">
        <v>4.5999999999999999E-2</v>
      </c>
      <c r="F761" s="5">
        <v>5.1999999999999998E-2</v>
      </c>
      <c r="G761" s="5">
        <v>3.1E-2</v>
      </c>
      <c r="H761" s="5">
        <v>2.8000000000000001E-2</v>
      </c>
      <c r="I761" s="5">
        <v>2.5000000000000001E-2</v>
      </c>
      <c r="J761" s="5">
        <v>2.3E-2</v>
      </c>
      <c r="K761" s="5">
        <v>2.1999999999999999E-2</v>
      </c>
      <c r="L761" s="5">
        <v>2.3E-2</v>
      </c>
      <c r="M761" s="5">
        <v>2.4E-2</v>
      </c>
      <c r="N761" s="5">
        <v>2.7E-2</v>
      </c>
      <c r="O761" s="5">
        <v>2.5999999999999999E-2</v>
      </c>
      <c r="P761" s="5">
        <v>2.5000000000000001E-2</v>
      </c>
      <c r="Q761" s="5">
        <v>3.2000000000000001E-2</v>
      </c>
      <c r="R761" s="5">
        <v>3.4000000000000002E-2</v>
      </c>
      <c r="S761" s="5">
        <v>3.5999999999999997E-2</v>
      </c>
      <c r="T761" s="5">
        <v>9.0999999999999998E-2</v>
      </c>
      <c r="U761" s="5">
        <v>8.2000000000000003E-2</v>
      </c>
      <c r="V761" s="5">
        <v>9.6000000000000002E-2</v>
      </c>
      <c r="W761" s="5">
        <v>5.0999999999999997E-2</v>
      </c>
      <c r="X761" s="5">
        <v>6.0000000000000001E-3</v>
      </c>
      <c r="Y761" s="5">
        <v>2.5000000000000001E-2</v>
      </c>
      <c r="Z761" s="5">
        <v>8.0000000000000002E-3</v>
      </c>
      <c r="AA761" s="5">
        <v>1.0999999999999999E-2</v>
      </c>
      <c r="AB761" s="5">
        <v>3.1E-2</v>
      </c>
      <c r="AC761" s="5">
        <v>2.3E-2</v>
      </c>
      <c r="AD761" s="5">
        <v>2.1000000000000001E-2</v>
      </c>
      <c r="AE761" s="5">
        <v>2.1000000000000001E-2</v>
      </c>
      <c r="AF761" s="5">
        <v>2.5999999999999999E-2</v>
      </c>
      <c r="AG761" s="5">
        <v>3.2000000000000001E-2</v>
      </c>
      <c r="AH761" s="29"/>
      <c r="AI761" s="27">
        <f t="shared" si="160"/>
        <v>3.2000000000000001E-2</v>
      </c>
      <c r="AJ761" s="36">
        <f t="shared" ref="AJ761:AJ814" si="161">AI761</f>
        <v>3.2000000000000001E-2</v>
      </c>
    </row>
    <row r="762" spans="1:37" x14ac:dyDescent="0.35">
      <c r="A762" s="4" t="s">
        <v>214</v>
      </c>
      <c r="B762" s="9" t="s">
        <v>215</v>
      </c>
      <c r="C762" s="9" t="s">
        <v>91</v>
      </c>
      <c r="D762" s="9" t="s">
        <v>92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29"/>
      <c r="AI762" s="27">
        <f t="shared" si="160"/>
        <v>0</v>
      </c>
      <c r="AJ762" s="36">
        <f t="shared" si="161"/>
        <v>0</v>
      </c>
    </row>
    <row r="763" spans="1:37" x14ac:dyDescent="0.35">
      <c r="A763" s="4" t="s">
        <v>214</v>
      </c>
      <c r="B763" s="9" t="s">
        <v>215</v>
      </c>
      <c r="C763" s="9" t="s">
        <v>93</v>
      </c>
      <c r="D763" s="9" t="s">
        <v>94</v>
      </c>
      <c r="E763" s="5">
        <v>2.41</v>
      </c>
      <c r="F763" s="5">
        <v>2.7010000000000001</v>
      </c>
      <c r="G763" s="5">
        <v>1.607</v>
      </c>
      <c r="H763" s="5">
        <v>1.4710000000000001</v>
      </c>
      <c r="I763" s="5">
        <v>1.2829999999999999</v>
      </c>
      <c r="J763" s="5">
        <v>1.1679999999999999</v>
      </c>
      <c r="K763" s="5">
        <v>1.143</v>
      </c>
      <c r="L763" s="5">
        <v>1.2310000000000001</v>
      </c>
      <c r="M763" s="5">
        <v>1.2310000000000001</v>
      </c>
      <c r="N763" s="5">
        <v>1.39</v>
      </c>
      <c r="O763" s="5">
        <v>1.3480000000000001</v>
      </c>
      <c r="P763" s="5">
        <v>1.306</v>
      </c>
      <c r="Q763" s="5">
        <v>1.617</v>
      </c>
      <c r="R763" s="5">
        <v>1.758</v>
      </c>
      <c r="S763" s="5">
        <v>1.8779999999999999</v>
      </c>
      <c r="T763" s="5">
        <v>1.825</v>
      </c>
      <c r="U763" s="5">
        <v>1.6220000000000001</v>
      </c>
      <c r="V763" s="5">
        <v>2.0179999999999998</v>
      </c>
      <c r="W763" s="5">
        <v>2.5270000000000001</v>
      </c>
      <c r="X763" s="5">
        <v>3.0139999999999998</v>
      </c>
      <c r="Y763" s="5">
        <v>3.6320000000000001</v>
      </c>
      <c r="Z763" s="5">
        <v>3.423</v>
      </c>
      <c r="AA763" s="5">
        <v>3.1349999999999998</v>
      </c>
      <c r="AB763" s="5">
        <v>3.2240000000000002</v>
      </c>
      <c r="AC763" s="5">
        <v>3.871</v>
      </c>
      <c r="AD763" s="5">
        <v>4.7460000000000004</v>
      </c>
      <c r="AE763" s="5">
        <v>5.7190000000000003</v>
      </c>
      <c r="AF763" s="5">
        <v>4.8639999999999999</v>
      </c>
      <c r="AG763" s="5">
        <v>5.4089999999999998</v>
      </c>
      <c r="AH763" s="29" t="s">
        <v>369</v>
      </c>
      <c r="AI763" s="27" t="str">
        <f t="shared" si="160"/>
        <v/>
      </c>
      <c r="AJ763" s="36" t="str">
        <f t="shared" si="161"/>
        <v/>
      </c>
    </row>
    <row r="764" spans="1:37" x14ac:dyDescent="0.35">
      <c r="A764" s="4" t="s">
        <v>214</v>
      </c>
      <c r="B764" s="9" t="s">
        <v>215</v>
      </c>
      <c r="C764" s="9" t="s">
        <v>95</v>
      </c>
      <c r="D764" s="9" t="s">
        <v>96</v>
      </c>
      <c r="E764" s="5">
        <v>0.02</v>
      </c>
      <c r="F764" s="5">
        <v>2.3E-2</v>
      </c>
      <c r="G764" s="5">
        <v>1.2999999999999999E-2</v>
      </c>
      <c r="H764" s="5">
        <v>1.2E-2</v>
      </c>
      <c r="I764" s="5">
        <v>0.01</v>
      </c>
      <c r="J764" s="5">
        <v>0.01</v>
      </c>
      <c r="K764" s="5">
        <v>0.01</v>
      </c>
      <c r="L764" s="5">
        <v>1.0999999999999999E-2</v>
      </c>
      <c r="M764" s="5">
        <v>0.01</v>
      </c>
      <c r="N764" s="5">
        <v>1.2E-2</v>
      </c>
      <c r="O764" s="5">
        <v>1.0999999999999999E-2</v>
      </c>
      <c r="P764" s="5">
        <v>1.0999999999999999E-2</v>
      </c>
      <c r="Q764" s="5">
        <v>1.4E-2</v>
      </c>
      <c r="R764" s="5">
        <v>1.4999999999999999E-2</v>
      </c>
      <c r="S764" s="5">
        <v>1.6E-2</v>
      </c>
      <c r="T764" s="5">
        <v>1.2999999999999999E-2</v>
      </c>
      <c r="U764" s="5">
        <v>1.7999999999999999E-2</v>
      </c>
      <c r="V764" s="5">
        <v>1.2E-2</v>
      </c>
      <c r="W764" s="5">
        <v>1.7000000000000001E-2</v>
      </c>
      <c r="X764" s="5">
        <v>8.0000000000000002E-3</v>
      </c>
      <c r="Y764" s="5">
        <v>0.01</v>
      </c>
      <c r="Z764" s="5">
        <v>2.3E-2</v>
      </c>
      <c r="AA764" s="5">
        <v>7.9000000000000001E-2</v>
      </c>
      <c r="AB764" s="5">
        <v>0.06</v>
      </c>
      <c r="AC764" s="5">
        <v>7.6999999999999999E-2</v>
      </c>
      <c r="AD764" s="5">
        <v>7.4999999999999997E-2</v>
      </c>
      <c r="AE764" s="5">
        <v>8.7999999999999995E-2</v>
      </c>
      <c r="AF764" s="5">
        <v>8.5999999999999993E-2</v>
      </c>
      <c r="AG764" s="5">
        <v>2.5000000000000001E-2</v>
      </c>
      <c r="AH764" s="29"/>
      <c r="AI764" s="27">
        <f t="shared" si="160"/>
        <v>2.5000000000000001E-2</v>
      </c>
      <c r="AJ764" s="36">
        <f t="shared" si="161"/>
        <v>2.5000000000000001E-2</v>
      </c>
    </row>
    <row r="765" spans="1:37" x14ac:dyDescent="0.35">
      <c r="A765" s="4" t="s">
        <v>214</v>
      </c>
      <c r="B765" s="9" t="s">
        <v>215</v>
      </c>
      <c r="C765" s="9" t="s">
        <v>97</v>
      </c>
      <c r="D765" s="9" t="s">
        <v>98</v>
      </c>
      <c r="E765" s="5">
        <v>1.083</v>
      </c>
      <c r="F765" s="5">
        <v>1.206</v>
      </c>
      <c r="G765" s="5">
        <v>0.82499999999999996</v>
      </c>
      <c r="H765" s="5">
        <v>0.80700000000000005</v>
      </c>
      <c r="I765" s="5">
        <v>0.75900000000000001</v>
      </c>
      <c r="J765" s="5">
        <v>0.73799999999999999</v>
      </c>
      <c r="K765" s="5">
        <v>0.76400000000000001</v>
      </c>
      <c r="L765" s="5">
        <v>0.77700000000000002</v>
      </c>
      <c r="M765" s="5">
        <v>0.79200000000000004</v>
      </c>
      <c r="N765" s="5">
        <v>0.89</v>
      </c>
      <c r="O765" s="5">
        <v>0.90500000000000003</v>
      </c>
      <c r="P765" s="5">
        <v>0.876</v>
      </c>
      <c r="Q765" s="5">
        <v>0.93600000000000005</v>
      </c>
      <c r="R765" s="5">
        <v>1.097</v>
      </c>
      <c r="S765" s="5">
        <v>1.1479999999999999</v>
      </c>
      <c r="T765" s="5">
        <v>1.097</v>
      </c>
      <c r="U765" s="5">
        <v>1.272</v>
      </c>
      <c r="V765" s="5">
        <v>1.0780000000000001</v>
      </c>
      <c r="W765" s="5">
        <v>0.91400000000000003</v>
      </c>
      <c r="X765" s="5">
        <v>1.111</v>
      </c>
      <c r="Y765" s="5">
        <v>0.51500000000000001</v>
      </c>
      <c r="Z765" s="5">
        <v>0.49199999999999999</v>
      </c>
      <c r="AA765" s="5">
        <v>0.56999999999999995</v>
      </c>
      <c r="AB765" s="5">
        <v>0.48499999999999999</v>
      </c>
      <c r="AC765" s="5">
        <v>0.55500000000000005</v>
      </c>
      <c r="AD765" s="5">
        <v>1.21</v>
      </c>
      <c r="AE765" s="5">
        <v>0.93799999999999994</v>
      </c>
      <c r="AF765" s="5">
        <v>0.92800000000000005</v>
      </c>
      <c r="AG765" s="5">
        <v>0.93100000000000005</v>
      </c>
      <c r="AH765" s="29"/>
      <c r="AI765" s="27">
        <f t="shared" si="160"/>
        <v>0.93100000000000005</v>
      </c>
      <c r="AJ765" s="36">
        <f t="shared" si="161"/>
        <v>0.93100000000000005</v>
      </c>
    </row>
    <row r="766" spans="1:37" x14ac:dyDescent="0.35">
      <c r="A766" s="4" t="s">
        <v>214</v>
      </c>
      <c r="B766" s="9" t="s">
        <v>215</v>
      </c>
      <c r="C766" s="9" t="s">
        <v>99</v>
      </c>
      <c r="D766" s="9" t="s">
        <v>100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0.246</v>
      </c>
      <c r="X766" s="5">
        <v>0.35799999999999998</v>
      </c>
      <c r="Y766" s="5">
        <v>0.34499999999999997</v>
      </c>
      <c r="Z766" s="5">
        <v>0.30499999999999999</v>
      </c>
      <c r="AA766" s="5">
        <v>0.37</v>
      </c>
      <c r="AB766" s="5">
        <v>0.32300000000000001</v>
      </c>
      <c r="AC766" s="5">
        <v>0.377</v>
      </c>
      <c r="AD766" s="5">
        <v>0.29499999999999998</v>
      </c>
      <c r="AE766" s="5">
        <v>0.32800000000000001</v>
      </c>
      <c r="AF766" s="5">
        <v>0.35399999999999998</v>
      </c>
      <c r="AG766" s="5">
        <v>0.35699999999999998</v>
      </c>
      <c r="AH766" s="29"/>
      <c r="AI766" s="27">
        <f t="shared" si="160"/>
        <v>0.35699999999999998</v>
      </c>
      <c r="AJ766" s="36">
        <f t="shared" si="161"/>
        <v>0.35699999999999998</v>
      </c>
    </row>
    <row r="767" spans="1:37" x14ac:dyDescent="0.35">
      <c r="A767" s="4" t="s">
        <v>214</v>
      </c>
      <c r="B767" s="9" t="s">
        <v>215</v>
      </c>
      <c r="C767" s="9" t="s">
        <v>101</v>
      </c>
      <c r="D767" s="9" t="s">
        <v>102</v>
      </c>
      <c r="E767" s="5">
        <v>4.0000000000000001E-3</v>
      </c>
      <c r="F767" s="5">
        <v>6.0000000000000001E-3</v>
      </c>
      <c r="G767" s="5">
        <v>4.0000000000000001E-3</v>
      </c>
      <c r="H767" s="5">
        <v>4.0000000000000001E-3</v>
      </c>
      <c r="I767" s="5">
        <v>2E-3</v>
      </c>
      <c r="J767" s="5">
        <v>2E-3</v>
      </c>
      <c r="K767" s="5">
        <v>2E-3</v>
      </c>
      <c r="L767" s="5">
        <v>2E-3</v>
      </c>
      <c r="M767" s="5">
        <v>2E-3</v>
      </c>
      <c r="N767" s="5">
        <v>2E-3</v>
      </c>
      <c r="O767" s="5">
        <v>3.0000000000000001E-3</v>
      </c>
      <c r="P767" s="5">
        <v>2E-3</v>
      </c>
      <c r="Q767" s="5">
        <v>5.0000000000000001E-3</v>
      </c>
      <c r="R767" s="5">
        <v>5.0000000000000001E-3</v>
      </c>
      <c r="S767" s="5">
        <v>5.0000000000000001E-3</v>
      </c>
      <c r="T767" s="5">
        <v>3.0000000000000001E-3</v>
      </c>
      <c r="U767" s="5">
        <v>3.0000000000000001E-3</v>
      </c>
      <c r="V767" s="5">
        <v>0</v>
      </c>
      <c r="W767" s="5">
        <v>7.0000000000000007E-2</v>
      </c>
      <c r="X767" s="5">
        <v>7.0999999999999994E-2</v>
      </c>
      <c r="Y767" s="5">
        <v>4.7E-2</v>
      </c>
      <c r="Z767" s="5">
        <v>3.2000000000000001E-2</v>
      </c>
      <c r="AA767" s="5">
        <v>2.5999999999999999E-2</v>
      </c>
      <c r="AB767" s="5">
        <v>2.7E-2</v>
      </c>
      <c r="AC767" s="5">
        <v>3.9E-2</v>
      </c>
      <c r="AD767" s="5">
        <v>4.4999999999999998E-2</v>
      </c>
      <c r="AE767" s="5">
        <v>5.2999999999999999E-2</v>
      </c>
      <c r="AF767" s="5">
        <v>5.6000000000000001E-2</v>
      </c>
      <c r="AG767" s="5">
        <v>3.3000000000000002E-2</v>
      </c>
      <c r="AH767" s="29"/>
      <c r="AI767" s="27">
        <f t="shared" si="160"/>
        <v>3.3000000000000002E-2</v>
      </c>
      <c r="AJ767" s="36">
        <f t="shared" si="161"/>
        <v>3.3000000000000002E-2</v>
      </c>
    </row>
    <row r="768" spans="1:37" x14ac:dyDescent="0.35">
      <c r="A768" s="4" t="s">
        <v>214</v>
      </c>
      <c r="B768" s="9" t="s">
        <v>215</v>
      </c>
      <c r="C768" s="9" t="s">
        <v>103</v>
      </c>
      <c r="D768" s="9" t="s">
        <v>104</v>
      </c>
      <c r="E768" s="5">
        <v>0.27400000000000002</v>
      </c>
      <c r="F768" s="5">
        <v>0.308</v>
      </c>
      <c r="G768" s="5">
        <v>0.182</v>
      </c>
      <c r="H768" s="5">
        <v>0.16700000000000001</v>
      </c>
      <c r="I768" s="5">
        <v>0.14699999999999999</v>
      </c>
      <c r="J768" s="5">
        <v>0.13400000000000001</v>
      </c>
      <c r="K768" s="5">
        <v>0.16300000000000001</v>
      </c>
      <c r="L768" s="5">
        <v>0.19500000000000001</v>
      </c>
      <c r="M768" s="5">
        <v>0.188</v>
      </c>
      <c r="N768" s="5">
        <v>0.24</v>
      </c>
      <c r="O768" s="5">
        <v>0.221</v>
      </c>
      <c r="P768" s="5">
        <v>0.28499999999999998</v>
      </c>
      <c r="Q768" s="5">
        <v>0.35399999999999998</v>
      </c>
      <c r="R768" s="5">
        <v>0.32100000000000001</v>
      </c>
      <c r="S768" s="5">
        <v>0.39200000000000002</v>
      </c>
      <c r="T768" s="5">
        <v>0.42399999999999999</v>
      </c>
      <c r="U768" s="5">
        <v>0.36499999999999999</v>
      </c>
      <c r="V768" s="5">
        <v>0.46600000000000003</v>
      </c>
      <c r="W768" s="5">
        <v>0.443</v>
      </c>
      <c r="X768" s="5">
        <v>0.434</v>
      </c>
      <c r="Y768" s="5">
        <v>0.46200000000000002</v>
      </c>
      <c r="Z768" s="5">
        <v>0.45</v>
      </c>
      <c r="AA768" s="5">
        <v>0.51200000000000001</v>
      </c>
      <c r="AB768" s="5">
        <v>0.57599999999999996</v>
      </c>
      <c r="AC768" s="5">
        <v>0.67300000000000004</v>
      </c>
      <c r="AD768" s="5">
        <v>0.72499999999999998</v>
      </c>
      <c r="AE768" s="5">
        <v>0.9</v>
      </c>
      <c r="AF768" s="5">
        <v>1.1930000000000001</v>
      </c>
      <c r="AG768" s="5">
        <v>1.0329999999999999</v>
      </c>
      <c r="AH768" s="35"/>
      <c r="AI768" s="24">
        <f>SUM(AI769:AI774)</f>
        <v>0</v>
      </c>
      <c r="AJ768" s="25">
        <f>SUM(AJ769:AJ774)</f>
        <v>0</v>
      </c>
    </row>
    <row r="769" spans="1:37" x14ac:dyDescent="0.35">
      <c r="A769" s="4" t="s">
        <v>214</v>
      </c>
      <c r="B769" s="9" t="s">
        <v>215</v>
      </c>
      <c r="C769" s="9" t="s">
        <v>105</v>
      </c>
      <c r="D769" s="9" t="s">
        <v>106</v>
      </c>
      <c r="E769" s="5">
        <v>1.9E-2</v>
      </c>
      <c r="F769" s="5">
        <v>2.1000000000000001E-2</v>
      </c>
      <c r="G769" s="5">
        <v>1.2999999999999999E-2</v>
      </c>
      <c r="H769" s="5">
        <v>1.0999999999999999E-2</v>
      </c>
      <c r="I769" s="5">
        <v>0.01</v>
      </c>
      <c r="J769" s="5">
        <v>8.9999999999999993E-3</v>
      </c>
      <c r="K769" s="5">
        <v>1.0999999999999999E-2</v>
      </c>
      <c r="L769" s="5">
        <v>1.2999999999999999E-2</v>
      </c>
      <c r="M769" s="5">
        <v>1.2999999999999999E-2</v>
      </c>
      <c r="N769" s="5">
        <v>1.6E-2</v>
      </c>
      <c r="O769" s="5">
        <v>1.4999999999999999E-2</v>
      </c>
      <c r="P769" s="5">
        <v>0.02</v>
      </c>
      <c r="Q769" s="5">
        <v>2.5000000000000001E-2</v>
      </c>
      <c r="R769" s="5">
        <v>2.1999999999999999E-2</v>
      </c>
      <c r="S769" s="5">
        <v>2.7E-2</v>
      </c>
      <c r="T769" s="5">
        <v>5.0000000000000001E-3</v>
      </c>
      <c r="U769" s="5">
        <v>3.0000000000000001E-3</v>
      </c>
      <c r="V769" s="5">
        <v>4.0000000000000001E-3</v>
      </c>
      <c r="W769" s="5">
        <v>6.0000000000000001E-3</v>
      </c>
      <c r="X769" s="5">
        <v>6.0000000000000001E-3</v>
      </c>
      <c r="Y769" s="5">
        <v>1.0999999999999999E-2</v>
      </c>
      <c r="Z769" s="5">
        <v>1.6E-2</v>
      </c>
      <c r="AA769" s="5">
        <v>2.7E-2</v>
      </c>
      <c r="AB769" s="5">
        <v>0.06</v>
      </c>
      <c r="AC769" s="5">
        <v>6.8000000000000005E-2</v>
      </c>
      <c r="AD769" s="5">
        <v>5.8000000000000003E-2</v>
      </c>
      <c r="AE769" s="5">
        <v>7.0000000000000007E-2</v>
      </c>
      <c r="AF769" s="5">
        <v>6.5000000000000002E-2</v>
      </c>
      <c r="AG769" s="5">
        <v>8.1000000000000003E-2</v>
      </c>
      <c r="AH769" s="29" t="s">
        <v>369</v>
      </c>
      <c r="AI769" s="27" t="str">
        <f t="shared" ref="AI769:AI774" si="162">IF(AH769="X","",AG769)</f>
        <v/>
      </c>
      <c r="AJ769" s="36" t="str">
        <f t="shared" si="161"/>
        <v/>
      </c>
    </row>
    <row r="770" spans="1:37" x14ac:dyDescent="0.35">
      <c r="A770" s="4" t="s">
        <v>214</v>
      </c>
      <c r="B770" s="9" t="s">
        <v>215</v>
      </c>
      <c r="C770" s="9" t="s">
        <v>107</v>
      </c>
      <c r="D770" s="9" t="s">
        <v>108</v>
      </c>
      <c r="E770" s="5">
        <v>1E-3</v>
      </c>
      <c r="F770" s="5">
        <v>3.0000000000000001E-3</v>
      </c>
      <c r="G770" s="5">
        <v>1E-3</v>
      </c>
      <c r="H770" s="5">
        <v>1E-3</v>
      </c>
      <c r="I770" s="5">
        <v>1E-3</v>
      </c>
      <c r="J770" s="5">
        <v>1E-3</v>
      </c>
      <c r="K770" s="5">
        <v>1E-3</v>
      </c>
      <c r="L770" s="5">
        <v>1E-3</v>
      </c>
      <c r="M770" s="5">
        <v>1E-3</v>
      </c>
      <c r="N770" s="5">
        <v>1E-3</v>
      </c>
      <c r="O770" s="5">
        <v>1E-3</v>
      </c>
      <c r="P770" s="5">
        <v>1E-3</v>
      </c>
      <c r="Q770" s="5">
        <v>3.0000000000000001E-3</v>
      </c>
      <c r="R770" s="5">
        <v>3.0000000000000001E-3</v>
      </c>
      <c r="S770" s="5">
        <v>3.0000000000000001E-3</v>
      </c>
      <c r="T770" s="5">
        <v>6.0000000000000001E-3</v>
      </c>
      <c r="U770" s="5">
        <v>0.01</v>
      </c>
      <c r="V770" s="5">
        <v>1.2E-2</v>
      </c>
      <c r="W770" s="5">
        <v>0.01</v>
      </c>
      <c r="X770" s="5">
        <v>8.0000000000000002E-3</v>
      </c>
      <c r="Y770" s="5">
        <v>1.0999999999999999E-2</v>
      </c>
      <c r="Z770" s="5">
        <v>1.7000000000000001E-2</v>
      </c>
      <c r="AA770" s="5">
        <v>1.4E-2</v>
      </c>
      <c r="AB770" s="5">
        <v>5.5E-2</v>
      </c>
      <c r="AC770" s="5">
        <v>5.7000000000000002E-2</v>
      </c>
      <c r="AD770" s="5">
        <v>4.3999999999999997E-2</v>
      </c>
      <c r="AE770" s="5">
        <v>5.8000000000000003E-2</v>
      </c>
      <c r="AF770" s="5">
        <v>7.0000000000000007E-2</v>
      </c>
      <c r="AG770" s="5">
        <v>7.8E-2</v>
      </c>
      <c r="AH770" s="29" t="s">
        <v>369</v>
      </c>
      <c r="AI770" s="27" t="str">
        <f t="shared" si="162"/>
        <v/>
      </c>
      <c r="AJ770" s="36" t="str">
        <f t="shared" si="161"/>
        <v/>
      </c>
    </row>
    <row r="771" spans="1:37" x14ac:dyDescent="0.35">
      <c r="A771" s="4" t="s">
        <v>214</v>
      </c>
      <c r="B771" s="9" t="s">
        <v>215</v>
      </c>
      <c r="C771" s="9" t="s">
        <v>109</v>
      </c>
      <c r="D771" s="9" t="s">
        <v>110</v>
      </c>
      <c r="E771" s="5">
        <v>0.18</v>
      </c>
      <c r="F771" s="5">
        <v>0.20200000000000001</v>
      </c>
      <c r="G771" s="5">
        <v>0.12</v>
      </c>
      <c r="H771" s="5">
        <v>0.11</v>
      </c>
      <c r="I771" s="5">
        <v>9.6000000000000002E-2</v>
      </c>
      <c r="J771" s="5">
        <v>8.6999999999999994E-2</v>
      </c>
      <c r="K771" s="5">
        <v>0.107</v>
      </c>
      <c r="L771" s="5">
        <v>0.128</v>
      </c>
      <c r="M771" s="5">
        <v>0.123</v>
      </c>
      <c r="N771" s="5">
        <v>0.157</v>
      </c>
      <c r="O771" s="5">
        <v>0.14399999999999999</v>
      </c>
      <c r="P771" s="5">
        <v>0.188</v>
      </c>
      <c r="Q771" s="5">
        <v>0.23200000000000001</v>
      </c>
      <c r="R771" s="5">
        <v>0.21099999999999999</v>
      </c>
      <c r="S771" s="5">
        <v>0.25800000000000001</v>
      </c>
      <c r="T771" s="5">
        <v>0.312</v>
      </c>
      <c r="U771" s="5">
        <v>0.27800000000000002</v>
      </c>
      <c r="V771" s="5">
        <v>0.38900000000000001</v>
      </c>
      <c r="W771" s="5">
        <v>0.373</v>
      </c>
      <c r="X771" s="5">
        <v>0.36599999999999999</v>
      </c>
      <c r="Y771" s="5">
        <v>0.38</v>
      </c>
      <c r="Z771" s="5">
        <v>0.35699999999999998</v>
      </c>
      <c r="AA771" s="5">
        <v>0.42</v>
      </c>
      <c r="AB771" s="5">
        <v>0.39700000000000002</v>
      </c>
      <c r="AC771" s="5">
        <v>0.46</v>
      </c>
      <c r="AD771" s="5">
        <v>0.48299999999999998</v>
      </c>
      <c r="AE771" s="5">
        <v>0.55400000000000005</v>
      </c>
      <c r="AF771" s="5">
        <v>0.58199999999999996</v>
      </c>
      <c r="AG771" s="5">
        <v>0.58799999999999997</v>
      </c>
      <c r="AH771" s="29" t="s">
        <v>369</v>
      </c>
      <c r="AI771" s="27" t="str">
        <f t="shared" si="162"/>
        <v/>
      </c>
      <c r="AJ771" s="36" t="str">
        <f t="shared" si="161"/>
        <v/>
      </c>
    </row>
    <row r="772" spans="1:37" x14ac:dyDescent="0.35">
      <c r="A772" s="4" t="s">
        <v>214</v>
      </c>
      <c r="B772" s="9" t="s">
        <v>215</v>
      </c>
      <c r="C772" s="9" t="s">
        <v>111</v>
      </c>
      <c r="D772" s="9" t="s">
        <v>112</v>
      </c>
      <c r="E772" s="5">
        <v>4.9000000000000002E-2</v>
      </c>
      <c r="F772" s="5">
        <v>5.5E-2</v>
      </c>
      <c r="G772" s="5">
        <v>3.3000000000000002E-2</v>
      </c>
      <c r="H772" s="5">
        <v>0.03</v>
      </c>
      <c r="I772" s="5">
        <v>2.5999999999999999E-2</v>
      </c>
      <c r="J772" s="5">
        <v>2.4E-2</v>
      </c>
      <c r="K772" s="5">
        <v>2.9000000000000001E-2</v>
      </c>
      <c r="L772" s="5">
        <v>3.5000000000000003E-2</v>
      </c>
      <c r="M772" s="5">
        <v>3.4000000000000002E-2</v>
      </c>
      <c r="N772" s="5">
        <v>4.2999999999999997E-2</v>
      </c>
      <c r="O772" s="5">
        <v>0.04</v>
      </c>
      <c r="P772" s="5">
        <v>5.0999999999999997E-2</v>
      </c>
      <c r="Q772" s="5">
        <v>6.3E-2</v>
      </c>
      <c r="R772" s="5">
        <v>5.7000000000000002E-2</v>
      </c>
      <c r="S772" s="5">
        <v>6.9000000000000006E-2</v>
      </c>
      <c r="T772" s="5">
        <v>6.0999999999999999E-2</v>
      </c>
      <c r="U772" s="5">
        <v>3.2000000000000001E-2</v>
      </c>
      <c r="V772" s="5">
        <v>2.4E-2</v>
      </c>
      <c r="W772" s="5">
        <v>2.1000000000000001E-2</v>
      </c>
      <c r="X772" s="5">
        <v>2.4E-2</v>
      </c>
      <c r="Y772" s="5">
        <v>0.03</v>
      </c>
      <c r="Z772" s="5">
        <v>2.3E-2</v>
      </c>
      <c r="AA772" s="5">
        <v>2.1999999999999999E-2</v>
      </c>
      <c r="AB772" s="5">
        <v>3.1E-2</v>
      </c>
      <c r="AC772" s="5">
        <v>3.9E-2</v>
      </c>
      <c r="AD772" s="5">
        <v>5.2999999999999999E-2</v>
      </c>
      <c r="AE772" s="5">
        <v>7.6999999999999999E-2</v>
      </c>
      <c r="AF772" s="5">
        <v>7.2999999999999995E-2</v>
      </c>
      <c r="AG772" s="5">
        <v>4.5999999999999999E-2</v>
      </c>
      <c r="AH772" s="29" t="s">
        <v>369</v>
      </c>
      <c r="AI772" s="27" t="str">
        <f t="shared" si="162"/>
        <v/>
      </c>
      <c r="AJ772" s="36" t="str">
        <f t="shared" si="161"/>
        <v/>
      </c>
    </row>
    <row r="773" spans="1:37" x14ac:dyDescent="0.35">
      <c r="A773" s="4" t="s">
        <v>214</v>
      </c>
      <c r="B773" s="9" t="s">
        <v>215</v>
      </c>
      <c r="C773" s="9" t="s">
        <v>113</v>
      </c>
      <c r="D773" s="9" t="s">
        <v>114</v>
      </c>
      <c r="E773" s="5">
        <v>1E-3</v>
      </c>
      <c r="F773" s="5">
        <v>1E-3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1E-3</v>
      </c>
      <c r="O773" s="5">
        <v>1E-3</v>
      </c>
      <c r="P773" s="5">
        <v>1E-3</v>
      </c>
      <c r="Q773" s="5">
        <v>1E-3</v>
      </c>
      <c r="R773" s="5">
        <v>1E-3</v>
      </c>
      <c r="S773" s="5">
        <v>1E-3</v>
      </c>
      <c r="T773" s="5">
        <v>0</v>
      </c>
      <c r="U773" s="5">
        <v>1E-3</v>
      </c>
      <c r="V773" s="5">
        <v>0</v>
      </c>
      <c r="W773" s="5">
        <v>1E-3</v>
      </c>
      <c r="X773" s="5">
        <v>1E-3</v>
      </c>
      <c r="Y773" s="5">
        <v>1E-3</v>
      </c>
      <c r="Z773" s="5">
        <v>6.0000000000000001E-3</v>
      </c>
      <c r="AA773" s="5">
        <v>5.0000000000000001E-3</v>
      </c>
      <c r="AB773" s="5">
        <v>1.7999999999999999E-2</v>
      </c>
      <c r="AC773" s="5">
        <v>3.3000000000000002E-2</v>
      </c>
      <c r="AD773" s="5">
        <v>6.3E-2</v>
      </c>
      <c r="AE773" s="5">
        <v>0.108</v>
      </c>
      <c r="AF773" s="5">
        <v>0.375</v>
      </c>
      <c r="AG773" s="5">
        <v>0.20599999999999999</v>
      </c>
      <c r="AH773" s="29" t="s">
        <v>369</v>
      </c>
      <c r="AI773" s="27" t="str">
        <f t="shared" si="162"/>
        <v/>
      </c>
      <c r="AJ773" s="36" t="str">
        <f t="shared" si="161"/>
        <v/>
      </c>
    </row>
    <row r="774" spans="1:37" x14ac:dyDescent="0.35">
      <c r="A774" s="4" t="s">
        <v>214</v>
      </c>
      <c r="B774" s="9" t="s">
        <v>215</v>
      </c>
      <c r="C774" s="9" t="s">
        <v>115</v>
      </c>
      <c r="D774" s="9" t="s">
        <v>116</v>
      </c>
      <c r="E774" s="5">
        <v>2.3E-2</v>
      </c>
      <c r="F774" s="5">
        <v>2.7E-2</v>
      </c>
      <c r="G774" s="5">
        <v>1.6E-2</v>
      </c>
      <c r="H774" s="5">
        <v>1.4999999999999999E-2</v>
      </c>
      <c r="I774" s="5">
        <v>1.2999999999999999E-2</v>
      </c>
      <c r="J774" s="5">
        <v>1.2999999999999999E-2</v>
      </c>
      <c r="K774" s="5">
        <v>1.4999999999999999E-2</v>
      </c>
      <c r="L774" s="5">
        <v>1.7999999999999999E-2</v>
      </c>
      <c r="M774" s="5">
        <v>1.7000000000000001E-2</v>
      </c>
      <c r="N774" s="5">
        <v>0.02</v>
      </c>
      <c r="O774" s="5">
        <v>0.02</v>
      </c>
      <c r="P774" s="5">
        <v>2.4E-2</v>
      </c>
      <c r="Q774" s="5">
        <v>3.1E-2</v>
      </c>
      <c r="R774" s="5">
        <v>2.7E-2</v>
      </c>
      <c r="S774" s="5">
        <v>3.4000000000000002E-2</v>
      </c>
      <c r="T774" s="5">
        <v>4.1000000000000002E-2</v>
      </c>
      <c r="U774" s="5">
        <v>4.2000000000000003E-2</v>
      </c>
      <c r="V774" s="5">
        <v>3.5999999999999997E-2</v>
      </c>
      <c r="W774" s="5">
        <v>3.3000000000000002E-2</v>
      </c>
      <c r="X774" s="5">
        <v>2.8000000000000001E-2</v>
      </c>
      <c r="Y774" s="5">
        <v>0.03</v>
      </c>
      <c r="Z774" s="5">
        <v>3.2000000000000001E-2</v>
      </c>
      <c r="AA774" s="5">
        <v>2.5000000000000001E-2</v>
      </c>
      <c r="AB774" s="5">
        <v>1.4999999999999999E-2</v>
      </c>
      <c r="AC774" s="5">
        <v>1.6E-2</v>
      </c>
      <c r="AD774" s="5">
        <v>2.4E-2</v>
      </c>
      <c r="AE774" s="5">
        <v>3.3000000000000002E-2</v>
      </c>
      <c r="AF774" s="5">
        <v>2.8000000000000001E-2</v>
      </c>
      <c r="AG774" s="5">
        <v>3.4000000000000002E-2</v>
      </c>
      <c r="AH774" s="29" t="s">
        <v>369</v>
      </c>
      <c r="AI774" s="27" t="str">
        <f t="shared" si="162"/>
        <v/>
      </c>
      <c r="AJ774" s="36" t="str">
        <f t="shared" si="161"/>
        <v/>
      </c>
    </row>
    <row r="775" spans="1:37" x14ac:dyDescent="0.35">
      <c r="A775" s="4" t="s">
        <v>214</v>
      </c>
      <c r="B775" s="9" t="s">
        <v>215</v>
      </c>
      <c r="C775" s="9" t="s">
        <v>117</v>
      </c>
      <c r="D775" s="9" t="s">
        <v>118</v>
      </c>
      <c r="E775" s="5">
        <v>1.3460000000000001</v>
      </c>
      <c r="F775" s="5">
        <v>1.512</v>
      </c>
      <c r="G775" s="5">
        <v>0.9</v>
      </c>
      <c r="H775" s="5">
        <v>0.82299999999999995</v>
      </c>
      <c r="I775" s="5">
        <v>0.72</v>
      </c>
      <c r="J775" s="5">
        <v>0.65400000000000003</v>
      </c>
      <c r="K775" s="5">
        <v>0.85499999999999998</v>
      </c>
      <c r="L775" s="5">
        <v>1.603</v>
      </c>
      <c r="M775" s="5">
        <v>1.633</v>
      </c>
      <c r="N775" s="5">
        <v>1.903</v>
      </c>
      <c r="O775" s="5">
        <v>1.528</v>
      </c>
      <c r="P775" s="5">
        <v>1.347</v>
      </c>
      <c r="Q775" s="5">
        <v>1.67</v>
      </c>
      <c r="R775" s="5">
        <v>1.712</v>
      </c>
      <c r="S775" s="5">
        <v>1.974</v>
      </c>
      <c r="T775" s="5">
        <v>1.8129999999999999</v>
      </c>
      <c r="U775" s="5">
        <v>2.044</v>
      </c>
      <c r="V775" s="5">
        <v>2.0880000000000001</v>
      </c>
      <c r="W775" s="5">
        <v>2.2050000000000001</v>
      </c>
      <c r="X775" s="5">
        <v>2.1659999999999999</v>
      </c>
      <c r="Y775" s="5">
        <v>1.9379999999999999</v>
      </c>
      <c r="Z775" s="5">
        <v>1.9279999999999999</v>
      </c>
      <c r="AA775" s="5">
        <v>1.6830000000000001</v>
      </c>
      <c r="AB775" s="5">
        <v>1.536</v>
      </c>
      <c r="AC775" s="5">
        <v>1.6990000000000001</v>
      </c>
      <c r="AD775" s="5">
        <v>1.401</v>
      </c>
      <c r="AE775" s="5">
        <v>1.9670000000000001</v>
      </c>
      <c r="AF775" s="5">
        <v>2.0390000000000001</v>
      </c>
      <c r="AG775" s="5">
        <v>2.2789999999999999</v>
      </c>
      <c r="AH775" s="35"/>
      <c r="AI775" s="24">
        <f>SUM(AI776:AI781)</f>
        <v>1.8780000000000001</v>
      </c>
      <c r="AJ775" s="25">
        <f>SUM(AJ776:AJ781)</f>
        <v>0.626</v>
      </c>
    </row>
    <row r="776" spans="1:37" x14ac:dyDescent="0.35">
      <c r="A776" s="4" t="s">
        <v>214</v>
      </c>
      <c r="B776" s="9" t="s">
        <v>215</v>
      </c>
      <c r="C776" s="9" t="s">
        <v>119</v>
      </c>
      <c r="D776" s="9" t="s">
        <v>120</v>
      </c>
      <c r="E776" s="5">
        <v>0.66</v>
      </c>
      <c r="F776" s="5">
        <v>0.74099999999999999</v>
      </c>
      <c r="G776" s="5">
        <v>0.441</v>
      </c>
      <c r="H776" s="5">
        <v>0.40300000000000002</v>
      </c>
      <c r="I776" s="5">
        <v>0.35299999999999998</v>
      </c>
      <c r="J776" s="5">
        <v>0.32</v>
      </c>
      <c r="K776" s="5">
        <v>0.41799999999999998</v>
      </c>
      <c r="L776" s="5">
        <v>0.78500000000000003</v>
      </c>
      <c r="M776" s="5">
        <v>0.8</v>
      </c>
      <c r="N776" s="5">
        <v>0.93200000000000005</v>
      </c>
      <c r="O776" s="5">
        <v>0.748</v>
      </c>
      <c r="P776" s="5">
        <v>0.66</v>
      </c>
      <c r="Q776" s="5">
        <v>0.81599999999999995</v>
      </c>
      <c r="R776" s="5">
        <v>0.83499999999999996</v>
      </c>
      <c r="S776" s="5">
        <v>0.96399999999999997</v>
      </c>
      <c r="T776" s="5">
        <v>1.0089999999999999</v>
      </c>
      <c r="U776" s="5">
        <v>1.167</v>
      </c>
      <c r="V776" s="5">
        <v>1.202</v>
      </c>
      <c r="W776" s="5">
        <v>1.26</v>
      </c>
      <c r="X776" s="5">
        <v>1.224</v>
      </c>
      <c r="Y776" s="5">
        <v>1.4259999999999999</v>
      </c>
      <c r="Z776" s="5">
        <v>1.4239999999999999</v>
      </c>
      <c r="AA776" s="5">
        <v>1.238</v>
      </c>
      <c r="AB776" s="5">
        <v>1.0880000000000001</v>
      </c>
      <c r="AC776" s="5">
        <v>1.1379999999999999</v>
      </c>
      <c r="AD776" s="5">
        <v>0.95299999999999996</v>
      </c>
      <c r="AE776" s="5">
        <v>1.2729999999999999</v>
      </c>
      <c r="AF776" s="5">
        <v>1.341</v>
      </c>
      <c r="AG776" s="5">
        <v>1.363</v>
      </c>
      <c r="AH776" s="29"/>
      <c r="AI776" s="27">
        <f t="shared" ref="AI776:AI781" si="163">IF(AH776="X","",AG776)</f>
        <v>1.363</v>
      </c>
      <c r="AJ776" s="36">
        <f>AI776/3</f>
        <v>0.45433333333333331</v>
      </c>
      <c r="AK776" s="21" t="s">
        <v>375</v>
      </c>
    </row>
    <row r="777" spans="1:37" x14ac:dyDescent="0.35">
      <c r="A777" s="4" t="s">
        <v>214</v>
      </c>
      <c r="B777" s="9" t="s">
        <v>215</v>
      </c>
      <c r="C777" s="9" t="s">
        <v>121</v>
      </c>
      <c r="D777" s="9" t="s">
        <v>122</v>
      </c>
      <c r="E777" s="5">
        <v>0.67300000000000004</v>
      </c>
      <c r="F777" s="5">
        <v>0.75600000000000001</v>
      </c>
      <c r="G777" s="5">
        <v>0.45</v>
      </c>
      <c r="H777" s="5">
        <v>0.41099999999999998</v>
      </c>
      <c r="I777" s="5">
        <v>0.36</v>
      </c>
      <c r="J777" s="5">
        <v>0.32700000000000001</v>
      </c>
      <c r="K777" s="5">
        <v>0.42799999999999999</v>
      </c>
      <c r="L777" s="5">
        <v>0.80100000000000005</v>
      </c>
      <c r="M777" s="5">
        <v>0.81699999999999995</v>
      </c>
      <c r="N777" s="5">
        <v>0.95199999999999996</v>
      </c>
      <c r="O777" s="5">
        <v>0.76500000000000001</v>
      </c>
      <c r="P777" s="5">
        <v>0.67400000000000004</v>
      </c>
      <c r="Q777" s="5">
        <v>0.83599999999999997</v>
      </c>
      <c r="R777" s="5">
        <v>0.85699999999999998</v>
      </c>
      <c r="S777" s="5">
        <v>0.98899999999999999</v>
      </c>
      <c r="T777" s="5">
        <v>0.79</v>
      </c>
      <c r="U777" s="5">
        <v>0.86499999999999999</v>
      </c>
      <c r="V777" s="5">
        <v>0.872</v>
      </c>
      <c r="W777" s="5">
        <v>0.92300000000000004</v>
      </c>
      <c r="X777" s="5">
        <v>0.91800000000000004</v>
      </c>
      <c r="Y777" s="5">
        <v>0.46500000000000002</v>
      </c>
      <c r="Z777" s="5">
        <v>0.42</v>
      </c>
      <c r="AA777" s="5">
        <v>0.39700000000000002</v>
      </c>
      <c r="AB777" s="5">
        <v>0.36499999999999999</v>
      </c>
      <c r="AC777" s="5">
        <v>0.48099999999999998</v>
      </c>
      <c r="AD777" s="5">
        <v>0.38600000000000001</v>
      </c>
      <c r="AE777" s="5">
        <v>0.47699999999999998</v>
      </c>
      <c r="AF777" s="5">
        <v>0.44800000000000001</v>
      </c>
      <c r="AG777" s="5">
        <v>0.35399999999999998</v>
      </c>
      <c r="AH777" s="29" t="s">
        <v>369</v>
      </c>
      <c r="AI777" s="27" t="str">
        <f t="shared" si="163"/>
        <v/>
      </c>
      <c r="AJ777" s="36" t="str">
        <f t="shared" si="161"/>
        <v/>
      </c>
      <c r="AK777" s="21"/>
    </row>
    <row r="778" spans="1:37" x14ac:dyDescent="0.35">
      <c r="A778" s="4" t="s">
        <v>214</v>
      </c>
      <c r="B778" s="9" t="s">
        <v>215</v>
      </c>
      <c r="C778" s="9" t="s">
        <v>123</v>
      </c>
      <c r="D778" s="9" t="s">
        <v>124</v>
      </c>
      <c r="E778" s="5">
        <v>1E-3</v>
      </c>
      <c r="F778" s="5">
        <v>1E-3</v>
      </c>
      <c r="G778" s="5">
        <v>1E-3</v>
      </c>
      <c r="H778" s="5">
        <v>1E-3</v>
      </c>
      <c r="I778" s="5">
        <v>1E-3</v>
      </c>
      <c r="J778" s="5">
        <v>1E-3</v>
      </c>
      <c r="K778" s="5">
        <v>1E-3</v>
      </c>
      <c r="L778" s="5">
        <v>3.0000000000000001E-3</v>
      </c>
      <c r="M778" s="5">
        <v>2E-3</v>
      </c>
      <c r="N778" s="5">
        <v>3.0000000000000001E-3</v>
      </c>
      <c r="O778" s="5">
        <v>2E-3</v>
      </c>
      <c r="P778" s="5">
        <v>2E-3</v>
      </c>
      <c r="Q778" s="5">
        <v>3.0000000000000001E-3</v>
      </c>
      <c r="R778" s="5">
        <v>3.0000000000000001E-3</v>
      </c>
      <c r="S778" s="5">
        <v>3.0000000000000001E-3</v>
      </c>
      <c r="T778" s="5">
        <v>3.0000000000000001E-3</v>
      </c>
      <c r="U778" s="5">
        <v>4.0000000000000001E-3</v>
      </c>
      <c r="V778" s="5">
        <v>7.0000000000000001E-3</v>
      </c>
      <c r="W778" s="5">
        <v>7.0000000000000001E-3</v>
      </c>
      <c r="X778" s="5">
        <v>5.0000000000000001E-3</v>
      </c>
      <c r="Y778" s="5">
        <v>6.0000000000000001E-3</v>
      </c>
      <c r="Z778" s="5">
        <v>7.0000000000000001E-3</v>
      </c>
      <c r="AA778" s="5">
        <v>8.0000000000000002E-3</v>
      </c>
      <c r="AB778" s="5">
        <v>3.3000000000000002E-2</v>
      </c>
      <c r="AC778" s="5">
        <v>4.2000000000000003E-2</v>
      </c>
      <c r="AD778" s="5">
        <v>2.8000000000000001E-2</v>
      </c>
      <c r="AE778" s="5">
        <v>0.04</v>
      </c>
      <c r="AF778" s="5">
        <v>3.9E-2</v>
      </c>
      <c r="AG778" s="5">
        <v>3.9E-2</v>
      </c>
      <c r="AH778" s="29" t="s">
        <v>369</v>
      </c>
      <c r="AI778" s="27" t="str">
        <f t="shared" si="163"/>
        <v/>
      </c>
      <c r="AJ778" s="36" t="str">
        <f t="shared" si="161"/>
        <v/>
      </c>
      <c r="AK778" s="21"/>
    </row>
    <row r="779" spans="1:37" x14ac:dyDescent="0.35">
      <c r="A779" s="4" t="s">
        <v>214</v>
      </c>
      <c r="B779" s="9" t="s">
        <v>215</v>
      </c>
      <c r="C779" s="9" t="s">
        <v>125</v>
      </c>
      <c r="D779" s="9" t="s">
        <v>126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1E-3</v>
      </c>
      <c r="U779" s="5">
        <v>0</v>
      </c>
      <c r="V779" s="5">
        <v>0</v>
      </c>
      <c r="W779" s="5">
        <v>1E-3</v>
      </c>
      <c r="X779" s="5">
        <v>1E-3</v>
      </c>
      <c r="Y779" s="5">
        <v>1E-3</v>
      </c>
      <c r="Z779" s="5">
        <v>1E-3</v>
      </c>
      <c r="AA779" s="5">
        <v>1E-3</v>
      </c>
      <c r="AB779" s="5">
        <v>3.0000000000000001E-3</v>
      </c>
      <c r="AC779" s="5">
        <v>2E-3</v>
      </c>
      <c r="AD779" s="5">
        <v>1E-3</v>
      </c>
      <c r="AE779" s="5">
        <v>2E-3</v>
      </c>
      <c r="AF779" s="5">
        <v>4.0000000000000001E-3</v>
      </c>
      <c r="AG779" s="5">
        <v>8.0000000000000002E-3</v>
      </c>
      <c r="AH779" s="29" t="s">
        <v>369</v>
      </c>
      <c r="AI779" s="27" t="str">
        <f t="shared" si="163"/>
        <v/>
      </c>
      <c r="AJ779" s="36" t="str">
        <f t="shared" si="161"/>
        <v/>
      </c>
      <c r="AK779" s="21"/>
    </row>
    <row r="780" spans="1:37" x14ac:dyDescent="0.35">
      <c r="A780" s="4" t="s">
        <v>214</v>
      </c>
      <c r="B780" s="9" t="s">
        <v>215</v>
      </c>
      <c r="C780" s="9" t="s">
        <v>127</v>
      </c>
      <c r="D780" s="9" t="s">
        <v>128</v>
      </c>
      <c r="E780" s="5">
        <v>7.0000000000000001E-3</v>
      </c>
      <c r="F780" s="5">
        <v>7.0000000000000001E-3</v>
      </c>
      <c r="G780" s="5">
        <v>4.0000000000000001E-3</v>
      </c>
      <c r="H780" s="5">
        <v>4.0000000000000001E-3</v>
      </c>
      <c r="I780" s="5">
        <v>3.0000000000000001E-3</v>
      </c>
      <c r="J780" s="5">
        <v>3.0000000000000001E-3</v>
      </c>
      <c r="K780" s="5">
        <v>4.0000000000000001E-3</v>
      </c>
      <c r="L780" s="5">
        <v>8.0000000000000002E-3</v>
      </c>
      <c r="M780" s="5">
        <v>7.0000000000000001E-3</v>
      </c>
      <c r="N780" s="5">
        <v>8.9999999999999993E-3</v>
      </c>
      <c r="O780" s="5">
        <v>7.0000000000000001E-3</v>
      </c>
      <c r="P780" s="5">
        <v>6.0000000000000001E-3</v>
      </c>
      <c r="Q780" s="5">
        <v>8.0000000000000002E-3</v>
      </c>
      <c r="R780" s="5">
        <v>8.9999999999999993E-3</v>
      </c>
      <c r="S780" s="5">
        <v>8.9999999999999993E-3</v>
      </c>
      <c r="T780" s="5">
        <v>0</v>
      </c>
      <c r="U780" s="5">
        <v>0</v>
      </c>
      <c r="V780" s="5">
        <v>0</v>
      </c>
      <c r="W780" s="5">
        <v>1E-3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29"/>
      <c r="AI780" s="27">
        <f t="shared" si="163"/>
        <v>0</v>
      </c>
      <c r="AJ780" s="36">
        <f t="shared" si="161"/>
        <v>0</v>
      </c>
      <c r="AK780" s="21"/>
    </row>
    <row r="781" spans="1:37" x14ac:dyDescent="0.35">
      <c r="A781" s="4" t="s">
        <v>214</v>
      </c>
      <c r="B781" s="9" t="s">
        <v>215</v>
      </c>
      <c r="C781" s="9" t="s">
        <v>129</v>
      </c>
      <c r="D781" s="9" t="s">
        <v>130</v>
      </c>
      <c r="E781" s="5">
        <v>6.0000000000000001E-3</v>
      </c>
      <c r="F781" s="5">
        <v>6.0000000000000001E-3</v>
      </c>
      <c r="G781" s="5">
        <v>4.0000000000000001E-3</v>
      </c>
      <c r="H781" s="5">
        <v>3.0000000000000001E-3</v>
      </c>
      <c r="I781" s="5">
        <v>3.0000000000000001E-3</v>
      </c>
      <c r="J781" s="5">
        <v>2E-3</v>
      </c>
      <c r="K781" s="5">
        <v>3.0000000000000001E-3</v>
      </c>
      <c r="L781" s="5">
        <v>7.0000000000000001E-3</v>
      </c>
      <c r="M781" s="5">
        <v>7.0000000000000001E-3</v>
      </c>
      <c r="N781" s="5">
        <v>8.0000000000000002E-3</v>
      </c>
      <c r="O781" s="5">
        <v>7.0000000000000001E-3</v>
      </c>
      <c r="P781" s="5">
        <v>5.0000000000000001E-3</v>
      </c>
      <c r="Q781" s="5">
        <v>8.0000000000000002E-3</v>
      </c>
      <c r="R781" s="5">
        <v>8.0000000000000002E-3</v>
      </c>
      <c r="S781" s="5">
        <v>8.9999999999999993E-3</v>
      </c>
      <c r="T781" s="5">
        <v>0.01</v>
      </c>
      <c r="U781" s="5">
        <v>8.0000000000000002E-3</v>
      </c>
      <c r="V781" s="5">
        <v>7.0000000000000001E-3</v>
      </c>
      <c r="W781" s="5">
        <v>1.2999999999999999E-2</v>
      </c>
      <c r="X781" s="5">
        <v>1.9E-2</v>
      </c>
      <c r="Y781" s="5">
        <v>4.1000000000000002E-2</v>
      </c>
      <c r="Z781" s="5">
        <v>7.5999999999999998E-2</v>
      </c>
      <c r="AA781" s="5">
        <v>3.9E-2</v>
      </c>
      <c r="AB781" s="5">
        <v>4.5999999999999999E-2</v>
      </c>
      <c r="AC781" s="5">
        <v>3.5999999999999997E-2</v>
      </c>
      <c r="AD781" s="5">
        <v>3.3000000000000002E-2</v>
      </c>
      <c r="AE781" s="5">
        <v>0.17499999999999999</v>
      </c>
      <c r="AF781" s="5">
        <v>0.20699999999999999</v>
      </c>
      <c r="AG781" s="5">
        <v>0.51500000000000001</v>
      </c>
      <c r="AH781" s="29"/>
      <c r="AI781" s="27">
        <f t="shared" si="163"/>
        <v>0.51500000000000001</v>
      </c>
      <c r="AJ781" s="36">
        <f>AI781/3</f>
        <v>0.17166666666666666</v>
      </c>
      <c r="AK781" s="21" t="s">
        <v>375</v>
      </c>
    </row>
    <row r="782" spans="1:37" x14ac:dyDescent="0.35">
      <c r="A782" s="4" t="s">
        <v>214</v>
      </c>
      <c r="B782" s="9" t="s">
        <v>215</v>
      </c>
      <c r="C782" s="9" t="s">
        <v>131</v>
      </c>
      <c r="D782" s="9" t="s">
        <v>132</v>
      </c>
      <c r="E782" s="5">
        <v>1.7999999999999999E-2</v>
      </c>
      <c r="F782" s="5">
        <v>1.9E-2</v>
      </c>
      <c r="G782" s="5">
        <v>1.2E-2</v>
      </c>
      <c r="H782" s="5">
        <v>1.0999999999999999E-2</v>
      </c>
      <c r="I782" s="5">
        <v>0.01</v>
      </c>
      <c r="J782" s="5">
        <v>0.01</v>
      </c>
      <c r="K782" s="5">
        <v>0.01</v>
      </c>
      <c r="L782" s="5">
        <v>1.2999999999999999E-2</v>
      </c>
      <c r="M782" s="5">
        <v>1.2999999999999999E-2</v>
      </c>
      <c r="N782" s="5">
        <v>1.7000000000000001E-2</v>
      </c>
      <c r="O782" s="5">
        <v>1.6E-2</v>
      </c>
      <c r="P782" s="5">
        <v>1.7999999999999999E-2</v>
      </c>
      <c r="Q782" s="5">
        <v>2.1999999999999999E-2</v>
      </c>
      <c r="R782" s="5">
        <v>2.5000000000000001E-2</v>
      </c>
      <c r="S782" s="5">
        <v>2.1000000000000001E-2</v>
      </c>
      <c r="T782" s="5">
        <v>0.02</v>
      </c>
      <c r="U782" s="5">
        <v>2.5999999999999999E-2</v>
      </c>
      <c r="V782" s="5">
        <v>6.4000000000000001E-2</v>
      </c>
      <c r="W782" s="5">
        <v>5.2999999999999999E-2</v>
      </c>
      <c r="X782" s="5">
        <v>4.5999999999999999E-2</v>
      </c>
      <c r="Y782" s="5">
        <v>3.7999999999999999E-2</v>
      </c>
      <c r="Z782" s="5">
        <v>2.3E-2</v>
      </c>
      <c r="AA782" s="5">
        <v>4.2000000000000003E-2</v>
      </c>
      <c r="AB782" s="5">
        <v>3.2000000000000001E-2</v>
      </c>
      <c r="AC782" s="5">
        <v>3.1E-2</v>
      </c>
      <c r="AD782" s="5">
        <v>3.4000000000000002E-2</v>
      </c>
      <c r="AE782" s="5">
        <v>3.6999999999999998E-2</v>
      </c>
      <c r="AF782" s="5">
        <v>4.1000000000000002E-2</v>
      </c>
      <c r="AG782" s="5">
        <v>5.8999999999999997E-2</v>
      </c>
      <c r="AH782" s="35" t="s">
        <v>369</v>
      </c>
      <c r="AI782" s="24">
        <f>SUM(AI783:AI788)</f>
        <v>0</v>
      </c>
      <c r="AJ782" s="25">
        <f>SUM(AJ783:AJ788)</f>
        <v>0</v>
      </c>
    </row>
    <row r="783" spans="1:37" x14ac:dyDescent="0.35">
      <c r="A783" s="4" t="s">
        <v>214</v>
      </c>
      <c r="B783" s="9" t="s">
        <v>215</v>
      </c>
      <c r="C783" s="9" t="s">
        <v>133</v>
      </c>
      <c r="D783" s="9" t="s">
        <v>134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29" t="s">
        <v>369</v>
      </c>
      <c r="AI783" s="27" t="str">
        <f t="shared" ref="AI783:AI788" si="164">IF(AH783="X","",AG783)</f>
        <v/>
      </c>
      <c r="AJ783" s="36" t="str">
        <f t="shared" si="161"/>
        <v/>
      </c>
    </row>
    <row r="784" spans="1:37" x14ac:dyDescent="0.35">
      <c r="A784" s="4" t="s">
        <v>214</v>
      </c>
      <c r="B784" s="9" t="s">
        <v>215</v>
      </c>
      <c r="C784" s="9" t="s">
        <v>135</v>
      </c>
      <c r="D784" s="9" t="s">
        <v>136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29" t="s">
        <v>369</v>
      </c>
      <c r="AI784" s="27" t="str">
        <f t="shared" si="164"/>
        <v/>
      </c>
      <c r="AJ784" s="36" t="str">
        <f t="shared" si="161"/>
        <v/>
      </c>
    </row>
    <row r="785" spans="1:37" x14ac:dyDescent="0.35">
      <c r="A785" s="4" t="s">
        <v>214</v>
      </c>
      <c r="B785" s="9" t="s">
        <v>215</v>
      </c>
      <c r="C785" s="9" t="s">
        <v>137</v>
      </c>
      <c r="D785" s="9" t="s">
        <v>138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29" t="s">
        <v>369</v>
      </c>
      <c r="AI785" s="27" t="str">
        <f t="shared" si="164"/>
        <v/>
      </c>
      <c r="AJ785" s="36" t="str">
        <f t="shared" si="161"/>
        <v/>
      </c>
    </row>
    <row r="786" spans="1:37" x14ac:dyDescent="0.35">
      <c r="A786" s="4" t="s">
        <v>214</v>
      </c>
      <c r="B786" s="9" t="s">
        <v>215</v>
      </c>
      <c r="C786" s="9" t="s">
        <v>139</v>
      </c>
      <c r="D786" s="9" t="s">
        <v>140</v>
      </c>
      <c r="E786" s="5">
        <v>4.0000000000000001E-3</v>
      </c>
      <c r="F786" s="5">
        <v>4.0000000000000001E-3</v>
      </c>
      <c r="G786" s="5">
        <v>2E-3</v>
      </c>
      <c r="H786" s="5">
        <v>2E-3</v>
      </c>
      <c r="I786" s="5">
        <v>2E-3</v>
      </c>
      <c r="J786" s="5">
        <v>3.0000000000000001E-3</v>
      </c>
      <c r="K786" s="5">
        <v>3.0000000000000001E-3</v>
      </c>
      <c r="L786" s="5">
        <v>3.0000000000000001E-3</v>
      </c>
      <c r="M786" s="5">
        <v>2E-3</v>
      </c>
      <c r="N786" s="5">
        <v>4.0000000000000001E-3</v>
      </c>
      <c r="O786" s="5">
        <v>3.0000000000000001E-3</v>
      </c>
      <c r="P786" s="5">
        <v>4.0000000000000001E-3</v>
      </c>
      <c r="Q786" s="5">
        <v>5.0000000000000001E-3</v>
      </c>
      <c r="R786" s="5">
        <v>3.0000000000000001E-3</v>
      </c>
      <c r="S786" s="5">
        <v>3.0000000000000001E-3</v>
      </c>
      <c r="T786" s="5">
        <v>2E-3</v>
      </c>
      <c r="U786" s="5">
        <v>2E-3</v>
      </c>
      <c r="V786" s="5">
        <v>4.0000000000000001E-3</v>
      </c>
      <c r="W786" s="5">
        <v>3.0000000000000001E-3</v>
      </c>
      <c r="X786" s="5">
        <v>2E-3</v>
      </c>
      <c r="Y786" s="5">
        <v>3.0000000000000001E-3</v>
      </c>
      <c r="Z786" s="5">
        <v>2E-3</v>
      </c>
      <c r="AA786" s="5">
        <v>3.0000000000000001E-3</v>
      </c>
      <c r="AB786" s="5">
        <v>4.0000000000000001E-3</v>
      </c>
      <c r="AC786" s="5">
        <v>4.0000000000000001E-3</v>
      </c>
      <c r="AD786" s="5">
        <v>5.0000000000000001E-3</v>
      </c>
      <c r="AE786" s="5">
        <v>7.0000000000000001E-3</v>
      </c>
      <c r="AF786" s="5">
        <v>8.9999999999999993E-3</v>
      </c>
      <c r="AG786" s="5">
        <v>2.8000000000000001E-2</v>
      </c>
      <c r="AH786" s="29" t="s">
        <v>369</v>
      </c>
      <c r="AI786" s="27" t="str">
        <f t="shared" si="164"/>
        <v/>
      </c>
      <c r="AJ786" s="36" t="str">
        <f t="shared" si="161"/>
        <v/>
      </c>
    </row>
    <row r="787" spans="1:37" x14ac:dyDescent="0.35">
      <c r="A787" s="4" t="s">
        <v>214</v>
      </c>
      <c r="B787" s="9" t="s">
        <v>215</v>
      </c>
      <c r="C787" s="9" t="s">
        <v>141</v>
      </c>
      <c r="D787" s="9" t="s">
        <v>142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29" t="s">
        <v>369</v>
      </c>
      <c r="AI787" s="27" t="str">
        <f t="shared" si="164"/>
        <v/>
      </c>
      <c r="AJ787" s="36" t="str">
        <f t="shared" si="161"/>
        <v/>
      </c>
    </row>
    <row r="788" spans="1:37" x14ac:dyDescent="0.35">
      <c r="A788" s="4" t="s">
        <v>214</v>
      </c>
      <c r="B788" s="9" t="s">
        <v>215</v>
      </c>
      <c r="C788" s="9" t="s">
        <v>143</v>
      </c>
      <c r="D788" s="9" t="s">
        <v>144</v>
      </c>
      <c r="E788" s="5">
        <v>1.4E-2</v>
      </c>
      <c r="F788" s="5">
        <v>1.6E-2</v>
      </c>
      <c r="G788" s="5">
        <v>0.01</v>
      </c>
      <c r="H788" s="5">
        <v>8.9999999999999993E-3</v>
      </c>
      <c r="I788" s="5">
        <v>8.0000000000000002E-3</v>
      </c>
      <c r="J788" s="5">
        <v>7.0000000000000001E-3</v>
      </c>
      <c r="K788" s="5">
        <v>7.0000000000000001E-3</v>
      </c>
      <c r="L788" s="5">
        <v>1.0999999999999999E-2</v>
      </c>
      <c r="M788" s="5">
        <v>1.0999999999999999E-2</v>
      </c>
      <c r="N788" s="5">
        <v>1.2999999999999999E-2</v>
      </c>
      <c r="O788" s="5">
        <v>1.2999999999999999E-2</v>
      </c>
      <c r="P788" s="5">
        <v>1.4E-2</v>
      </c>
      <c r="Q788" s="5">
        <v>1.7000000000000001E-2</v>
      </c>
      <c r="R788" s="5">
        <v>2.3E-2</v>
      </c>
      <c r="S788" s="5">
        <v>1.7000000000000001E-2</v>
      </c>
      <c r="T788" s="5">
        <v>1.7000000000000001E-2</v>
      </c>
      <c r="U788" s="5">
        <v>2.3E-2</v>
      </c>
      <c r="V788" s="5">
        <v>0.06</v>
      </c>
      <c r="W788" s="5">
        <v>0.05</v>
      </c>
      <c r="X788" s="5">
        <v>4.2999999999999997E-2</v>
      </c>
      <c r="Y788" s="5">
        <v>3.5000000000000003E-2</v>
      </c>
      <c r="Z788" s="5">
        <v>2.1000000000000001E-2</v>
      </c>
      <c r="AA788" s="5">
        <v>0.04</v>
      </c>
      <c r="AB788" s="5">
        <v>2.9000000000000001E-2</v>
      </c>
      <c r="AC788" s="5">
        <v>2.7E-2</v>
      </c>
      <c r="AD788" s="5">
        <v>2.9000000000000001E-2</v>
      </c>
      <c r="AE788" s="5">
        <v>0.03</v>
      </c>
      <c r="AF788" s="5">
        <v>3.2000000000000001E-2</v>
      </c>
      <c r="AG788" s="5">
        <v>3.1E-2</v>
      </c>
      <c r="AH788" s="29" t="s">
        <v>369</v>
      </c>
      <c r="AI788" s="27" t="str">
        <f t="shared" si="164"/>
        <v/>
      </c>
      <c r="AJ788" s="36" t="str">
        <f t="shared" si="161"/>
        <v/>
      </c>
    </row>
    <row r="789" spans="1:37" x14ac:dyDescent="0.35">
      <c r="A789" s="4" t="s">
        <v>214</v>
      </c>
      <c r="B789" s="9" t="s">
        <v>215</v>
      </c>
      <c r="C789" s="9" t="s">
        <v>145</v>
      </c>
      <c r="D789" s="9" t="s">
        <v>146</v>
      </c>
      <c r="E789" s="5">
        <v>0.14399999999999999</v>
      </c>
      <c r="F789" s="5">
        <v>0.16300000000000001</v>
      </c>
      <c r="G789" s="5">
        <v>9.5000000000000001E-2</v>
      </c>
      <c r="H789" s="5">
        <v>8.7999999999999995E-2</v>
      </c>
      <c r="I789" s="5">
        <v>7.5999999999999998E-2</v>
      </c>
      <c r="J789" s="5">
        <v>6.9000000000000006E-2</v>
      </c>
      <c r="K789" s="5">
        <v>7.3999999999999996E-2</v>
      </c>
      <c r="L789" s="5">
        <v>0.122</v>
      </c>
      <c r="M789" s="5">
        <v>0.13</v>
      </c>
      <c r="N789" s="5">
        <v>0.14799999999999999</v>
      </c>
      <c r="O789" s="5">
        <v>0.105</v>
      </c>
      <c r="P789" s="5">
        <v>0.13</v>
      </c>
      <c r="Q789" s="5">
        <v>0.161</v>
      </c>
      <c r="R789" s="5">
        <v>0.154</v>
      </c>
      <c r="S789" s="5">
        <v>0.182</v>
      </c>
      <c r="T789" s="5">
        <v>0.129</v>
      </c>
      <c r="U789" s="5">
        <v>0.17100000000000001</v>
      </c>
      <c r="V789" s="5">
        <v>0.183</v>
      </c>
      <c r="W789" s="5">
        <v>9.1999999999999998E-2</v>
      </c>
      <c r="X789" s="5">
        <v>0.317</v>
      </c>
      <c r="Y789" s="5">
        <v>0.109</v>
      </c>
      <c r="Z789" s="5">
        <v>0.14599999999999999</v>
      </c>
      <c r="AA789" s="5">
        <v>0.109</v>
      </c>
      <c r="AB789" s="5">
        <v>0.111</v>
      </c>
      <c r="AC789" s="5">
        <v>0.159</v>
      </c>
      <c r="AD789" s="5">
        <v>0.48099999999999998</v>
      </c>
      <c r="AE789" s="5">
        <v>0.35499999999999998</v>
      </c>
      <c r="AF789" s="5">
        <v>0.40699999999999997</v>
      </c>
      <c r="AG789" s="5">
        <v>0.41499999999999998</v>
      </c>
      <c r="AH789" s="35"/>
      <c r="AI789" s="24">
        <f>SUM(AI790:AI795)</f>
        <v>0.37349999999999994</v>
      </c>
      <c r="AJ789" s="25">
        <f>SUM(AJ790:AJ795)</f>
        <v>0.37349999999999994</v>
      </c>
      <c r="AK789" s="22" t="s">
        <v>383</v>
      </c>
    </row>
    <row r="790" spans="1:37" x14ac:dyDescent="0.35">
      <c r="A790" s="4" t="s">
        <v>214</v>
      </c>
      <c r="B790" s="9" t="s">
        <v>215</v>
      </c>
      <c r="C790" s="9" t="s">
        <v>147</v>
      </c>
      <c r="D790" s="9" t="s">
        <v>148</v>
      </c>
      <c r="E790" s="5">
        <v>9.7000000000000003E-2</v>
      </c>
      <c r="F790" s="5">
        <v>0.11</v>
      </c>
      <c r="G790" s="5">
        <v>6.5000000000000002E-2</v>
      </c>
      <c r="H790" s="5">
        <v>0.06</v>
      </c>
      <c r="I790" s="5">
        <v>5.1999999999999998E-2</v>
      </c>
      <c r="J790" s="5">
        <v>4.5999999999999999E-2</v>
      </c>
      <c r="K790" s="5">
        <v>0.05</v>
      </c>
      <c r="L790" s="5">
        <v>8.2000000000000003E-2</v>
      </c>
      <c r="M790" s="5">
        <v>8.6999999999999994E-2</v>
      </c>
      <c r="N790" s="5">
        <v>0.1</v>
      </c>
      <c r="O790" s="5">
        <v>7.0000000000000007E-2</v>
      </c>
      <c r="P790" s="5">
        <v>8.6999999999999994E-2</v>
      </c>
      <c r="Q790" s="5">
        <v>0.108</v>
      </c>
      <c r="R790" s="5">
        <v>0.104</v>
      </c>
      <c r="S790" s="5">
        <v>0.122</v>
      </c>
      <c r="T790" s="5">
        <v>5.2999999999999999E-2</v>
      </c>
      <c r="U790" s="5">
        <v>8.5000000000000006E-2</v>
      </c>
      <c r="V790" s="5">
        <v>8.2000000000000003E-2</v>
      </c>
      <c r="W790" s="5">
        <v>1.6E-2</v>
      </c>
      <c r="X790" s="5">
        <v>6.3E-2</v>
      </c>
      <c r="Y790" s="5">
        <v>5.1999999999999998E-2</v>
      </c>
      <c r="Z790" s="5">
        <v>5.6000000000000001E-2</v>
      </c>
      <c r="AA790" s="5">
        <v>4.3999999999999997E-2</v>
      </c>
      <c r="AB790" s="5">
        <v>6.2E-2</v>
      </c>
      <c r="AC790" s="5">
        <v>9.9000000000000005E-2</v>
      </c>
      <c r="AD790" s="5">
        <v>0.14000000000000001</v>
      </c>
      <c r="AE790" s="5">
        <v>0.24</v>
      </c>
      <c r="AF790" s="5">
        <v>0.29299999999999998</v>
      </c>
      <c r="AG790" s="5">
        <v>0.26200000000000001</v>
      </c>
      <c r="AH790" s="29"/>
      <c r="AI790" s="27">
        <f>IF(AH790="X","",AG790*0.9)</f>
        <v>0.23580000000000001</v>
      </c>
      <c r="AJ790" s="36">
        <f t="shared" ref="AJ790:AJ795" si="165">AI790</f>
        <v>0.23580000000000001</v>
      </c>
    </row>
    <row r="791" spans="1:37" x14ac:dyDescent="0.35">
      <c r="A791" s="4" t="s">
        <v>214</v>
      </c>
      <c r="B791" s="9" t="s">
        <v>215</v>
      </c>
      <c r="C791" s="9" t="s">
        <v>149</v>
      </c>
      <c r="D791" s="9" t="s">
        <v>150</v>
      </c>
      <c r="E791" s="5">
        <v>4.4999999999999998E-2</v>
      </c>
      <c r="F791" s="5">
        <v>0.05</v>
      </c>
      <c r="G791" s="5">
        <v>0.03</v>
      </c>
      <c r="H791" s="5">
        <v>2.7E-2</v>
      </c>
      <c r="I791" s="5">
        <v>2.4E-2</v>
      </c>
      <c r="J791" s="5">
        <v>2.1000000000000001E-2</v>
      </c>
      <c r="K791" s="5">
        <v>2.3E-2</v>
      </c>
      <c r="L791" s="5">
        <v>3.7999999999999999E-2</v>
      </c>
      <c r="M791" s="5">
        <v>0.04</v>
      </c>
      <c r="N791" s="5">
        <v>4.4999999999999998E-2</v>
      </c>
      <c r="O791" s="5">
        <v>3.3000000000000002E-2</v>
      </c>
      <c r="P791" s="5">
        <v>0.04</v>
      </c>
      <c r="Q791" s="5">
        <v>0.05</v>
      </c>
      <c r="R791" s="5">
        <v>4.8000000000000001E-2</v>
      </c>
      <c r="S791" s="5">
        <v>5.6000000000000001E-2</v>
      </c>
      <c r="T791" s="5">
        <v>7.2999999999999995E-2</v>
      </c>
      <c r="U791" s="5">
        <v>8.2000000000000003E-2</v>
      </c>
      <c r="V791" s="5">
        <v>8.6999999999999994E-2</v>
      </c>
      <c r="W791" s="5">
        <v>7.1999999999999995E-2</v>
      </c>
      <c r="X791" s="5">
        <v>0.251</v>
      </c>
      <c r="Y791" s="5">
        <v>5.2999999999999999E-2</v>
      </c>
      <c r="Z791" s="5">
        <v>8.5999999999999993E-2</v>
      </c>
      <c r="AA791" s="5">
        <v>6.3E-2</v>
      </c>
      <c r="AB791" s="5">
        <v>4.5999999999999999E-2</v>
      </c>
      <c r="AC791" s="5">
        <v>5.5E-2</v>
      </c>
      <c r="AD791" s="5">
        <v>0.33800000000000002</v>
      </c>
      <c r="AE791" s="5">
        <v>0.11</v>
      </c>
      <c r="AF791" s="5">
        <v>0.11</v>
      </c>
      <c r="AG791" s="5">
        <v>0.14699999999999999</v>
      </c>
      <c r="AH791" s="29"/>
      <c r="AI791" s="27">
        <f t="shared" ref="AI791:AI795" si="166">IF(AH791="X","",AG791*0.9)</f>
        <v>0.1323</v>
      </c>
      <c r="AJ791" s="36">
        <f t="shared" si="165"/>
        <v>0.1323</v>
      </c>
    </row>
    <row r="792" spans="1:37" x14ac:dyDescent="0.35">
      <c r="A792" s="4" t="s">
        <v>214</v>
      </c>
      <c r="B792" s="9" t="s">
        <v>215</v>
      </c>
      <c r="C792" s="9" t="s">
        <v>151</v>
      </c>
      <c r="D792" s="9" t="s">
        <v>152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29"/>
      <c r="AI792" s="27">
        <f t="shared" si="166"/>
        <v>0</v>
      </c>
      <c r="AJ792" s="36">
        <f t="shared" si="165"/>
        <v>0</v>
      </c>
    </row>
    <row r="793" spans="1:37" x14ac:dyDescent="0.35">
      <c r="A793" s="4" t="s">
        <v>214</v>
      </c>
      <c r="B793" s="9" t="s">
        <v>215</v>
      </c>
      <c r="C793" s="9" t="s">
        <v>153</v>
      </c>
      <c r="D793" s="9" t="s">
        <v>154</v>
      </c>
      <c r="E793" s="5">
        <v>3.0000000000000001E-3</v>
      </c>
      <c r="F793" s="5">
        <v>3.0000000000000001E-3</v>
      </c>
      <c r="G793" s="5">
        <v>1E-3</v>
      </c>
      <c r="H793" s="5">
        <v>1E-3</v>
      </c>
      <c r="I793" s="5">
        <v>1E-3</v>
      </c>
      <c r="J793" s="5">
        <v>1E-3</v>
      </c>
      <c r="K793" s="5">
        <v>1E-3</v>
      </c>
      <c r="L793" s="5">
        <v>2E-3</v>
      </c>
      <c r="M793" s="5">
        <v>3.0000000000000001E-3</v>
      </c>
      <c r="N793" s="5">
        <v>3.0000000000000001E-3</v>
      </c>
      <c r="O793" s="5">
        <v>2E-3</v>
      </c>
      <c r="P793" s="5">
        <v>3.0000000000000001E-3</v>
      </c>
      <c r="Q793" s="5">
        <v>3.0000000000000001E-3</v>
      </c>
      <c r="R793" s="5">
        <v>3.0000000000000001E-3</v>
      </c>
      <c r="S793" s="5">
        <v>3.0000000000000001E-3</v>
      </c>
      <c r="T793" s="5">
        <v>2E-3</v>
      </c>
      <c r="U793" s="5">
        <v>2E-3</v>
      </c>
      <c r="V793" s="5">
        <v>3.0000000000000001E-3</v>
      </c>
      <c r="W793" s="5">
        <v>3.0000000000000001E-3</v>
      </c>
      <c r="X793" s="5">
        <v>3.0000000000000001E-3</v>
      </c>
      <c r="Y793" s="5">
        <v>3.0000000000000001E-3</v>
      </c>
      <c r="Z793" s="5">
        <v>3.0000000000000001E-3</v>
      </c>
      <c r="AA793" s="5">
        <v>2E-3</v>
      </c>
      <c r="AB793" s="5">
        <v>3.0000000000000001E-3</v>
      </c>
      <c r="AC793" s="5">
        <v>5.0000000000000001E-3</v>
      </c>
      <c r="AD793" s="5">
        <v>3.0000000000000001E-3</v>
      </c>
      <c r="AE793" s="5">
        <v>4.0000000000000001E-3</v>
      </c>
      <c r="AF793" s="5">
        <v>3.0000000000000001E-3</v>
      </c>
      <c r="AG793" s="5">
        <v>3.0000000000000001E-3</v>
      </c>
      <c r="AH793" s="29"/>
      <c r="AI793" s="27">
        <f t="shared" si="166"/>
        <v>2.7000000000000001E-3</v>
      </c>
      <c r="AJ793" s="36">
        <f t="shared" si="165"/>
        <v>2.7000000000000001E-3</v>
      </c>
    </row>
    <row r="794" spans="1:37" x14ac:dyDescent="0.35">
      <c r="A794" s="4" t="s">
        <v>214</v>
      </c>
      <c r="B794" s="9" t="s">
        <v>215</v>
      </c>
      <c r="C794" s="9" t="s">
        <v>155</v>
      </c>
      <c r="D794" s="9" t="s">
        <v>156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29"/>
      <c r="AI794" s="27">
        <f t="shared" si="166"/>
        <v>0</v>
      </c>
      <c r="AJ794" s="36">
        <f t="shared" si="165"/>
        <v>0</v>
      </c>
    </row>
    <row r="795" spans="1:37" x14ac:dyDescent="0.35">
      <c r="A795" s="4" t="s">
        <v>214</v>
      </c>
      <c r="B795" s="9" t="s">
        <v>215</v>
      </c>
      <c r="C795" s="9" t="s">
        <v>157</v>
      </c>
      <c r="D795" s="9" t="s">
        <v>158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1E-3</v>
      </c>
      <c r="T795" s="5">
        <v>1E-3</v>
      </c>
      <c r="U795" s="5">
        <v>2E-3</v>
      </c>
      <c r="V795" s="5">
        <v>1.0999999999999999E-2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1E-3</v>
      </c>
      <c r="AF795" s="5">
        <v>1E-3</v>
      </c>
      <c r="AG795" s="5">
        <v>3.0000000000000001E-3</v>
      </c>
      <c r="AH795" s="29"/>
      <c r="AI795" s="27">
        <f t="shared" si="166"/>
        <v>2.7000000000000001E-3</v>
      </c>
      <c r="AJ795" s="36">
        <f t="shared" si="165"/>
        <v>2.7000000000000001E-3</v>
      </c>
    </row>
    <row r="796" spans="1:37" x14ac:dyDescent="0.35">
      <c r="A796" s="4" t="s">
        <v>214</v>
      </c>
      <c r="B796" s="9" t="s">
        <v>215</v>
      </c>
      <c r="C796" s="9" t="s">
        <v>159</v>
      </c>
      <c r="D796" s="9" t="s">
        <v>160</v>
      </c>
      <c r="E796" s="5">
        <v>0.16400000000000001</v>
      </c>
      <c r="F796" s="5">
        <v>0.184</v>
      </c>
      <c r="G796" s="5">
        <v>0.11</v>
      </c>
      <c r="H796" s="5">
        <v>0.1</v>
      </c>
      <c r="I796" s="5">
        <v>8.8999999999999996E-2</v>
      </c>
      <c r="J796" s="5">
        <v>0.08</v>
      </c>
      <c r="K796" s="5">
        <v>8.7999999999999995E-2</v>
      </c>
      <c r="L796" s="5">
        <v>0.183</v>
      </c>
      <c r="M796" s="5">
        <v>0.19400000000000001</v>
      </c>
      <c r="N796" s="5">
        <v>0.219</v>
      </c>
      <c r="O796" s="5">
        <v>0.20100000000000001</v>
      </c>
      <c r="P796" s="5">
        <v>0.30599999999999999</v>
      </c>
      <c r="Q796" s="5">
        <v>0.379</v>
      </c>
      <c r="R796" s="5">
        <v>0.39200000000000002</v>
      </c>
      <c r="S796" s="5">
        <v>0.46</v>
      </c>
      <c r="T796" s="5">
        <v>0.54500000000000004</v>
      </c>
      <c r="U796" s="5">
        <v>0.54700000000000004</v>
      </c>
      <c r="V796" s="5">
        <v>0.51200000000000001</v>
      </c>
      <c r="W796" s="5">
        <v>0.43</v>
      </c>
      <c r="X796" s="5">
        <v>0.495</v>
      </c>
      <c r="Y796" s="5">
        <v>0.36299999999999999</v>
      </c>
      <c r="Z796" s="5">
        <v>0.36799999999999999</v>
      </c>
      <c r="AA796" s="5">
        <v>0.372</v>
      </c>
      <c r="AB796" s="5">
        <v>0.36499999999999999</v>
      </c>
      <c r="AC796" s="5">
        <v>0.46</v>
      </c>
      <c r="AD796" s="5">
        <v>0.39900000000000002</v>
      </c>
      <c r="AE796" s="5">
        <v>0.45100000000000001</v>
      </c>
      <c r="AF796" s="5">
        <v>0.496</v>
      </c>
      <c r="AG796" s="5">
        <v>0.60599999999999998</v>
      </c>
      <c r="AH796" s="35" t="s">
        <v>369</v>
      </c>
      <c r="AI796" s="24">
        <f>SUM(AI797:AI804)</f>
        <v>0</v>
      </c>
      <c r="AJ796" s="25">
        <f>SUM(AJ797:AJ804)</f>
        <v>0</v>
      </c>
    </row>
    <row r="797" spans="1:37" x14ac:dyDescent="0.35">
      <c r="A797" s="4" t="s">
        <v>214</v>
      </c>
      <c r="B797" s="9" t="s">
        <v>215</v>
      </c>
      <c r="C797" s="9" t="s">
        <v>161</v>
      </c>
      <c r="D797" s="9" t="s">
        <v>162</v>
      </c>
      <c r="E797" s="5">
        <v>0.01</v>
      </c>
      <c r="F797" s="5">
        <v>1.2E-2</v>
      </c>
      <c r="G797" s="5">
        <v>7.0000000000000001E-3</v>
      </c>
      <c r="H797" s="5">
        <v>7.0000000000000001E-3</v>
      </c>
      <c r="I797" s="5">
        <v>6.0000000000000001E-3</v>
      </c>
      <c r="J797" s="5">
        <v>6.0000000000000001E-3</v>
      </c>
      <c r="K797" s="5">
        <v>7.0000000000000001E-3</v>
      </c>
      <c r="L797" s="5">
        <v>1.0999999999999999E-2</v>
      </c>
      <c r="M797" s="5">
        <v>1.0999999999999999E-2</v>
      </c>
      <c r="N797" s="5">
        <v>1.2999999999999999E-2</v>
      </c>
      <c r="O797" s="5">
        <v>1.2E-2</v>
      </c>
      <c r="P797" s="5">
        <v>1.7000000000000001E-2</v>
      </c>
      <c r="Q797" s="5">
        <v>0.02</v>
      </c>
      <c r="R797" s="5">
        <v>2.1000000000000001E-2</v>
      </c>
      <c r="S797" s="5">
        <v>2.5000000000000001E-2</v>
      </c>
      <c r="T797" s="5">
        <v>2.5000000000000001E-2</v>
      </c>
      <c r="U797" s="5">
        <v>2.7E-2</v>
      </c>
      <c r="V797" s="5">
        <v>2E-3</v>
      </c>
      <c r="W797" s="5">
        <v>8.0000000000000002E-3</v>
      </c>
      <c r="X797" s="5">
        <v>3.0000000000000001E-3</v>
      </c>
      <c r="Y797" s="5">
        <v>3.0000000000000001E-3</v>
      </c>
      <c r="Z797" s="5">
        <v>3.0000000000000001E-3</v>
      </c>
      <c r="AA797" s="5">
        <v>3.0000000000000001E-3</v>
      </c>
      <c r="AB797" s="5">
        <v>6.0000000000000001E-3</v>
      </c>
      <c r="AC797" s="5">
        <v>0.01</v>
      </c>
      <c r="AD797" s="5">
        <v>1.2E-2</v>
      </c>
      <c r="AE797" s="5">
        <v>1.9E-2</v>
      </c>
      <c r="AF797" s="5">
        <v>2.5999999999999999E-2</v>
      </c>
      <c r="AG797" s="5">
        <v>3.9E-2</v>
      </c>
      <c r="AH797" s="29" t="s">
        <v>369</v>
      </c>
      <c r="AI797" s="27" t="str">
        <f t="shared" ref="AI797:AI804" si="167">IF(AH797="X","",AG797)</f>
        <v/>
      </c>
      <c r="AJ797" s="36" t="str">
        <f t="shared" si="161"/>
        <v/>
      </c>
    </row>
    <row r="798" spans="1:37" x14ac:dyDescent="0.35">
      <c r="A798" s="4" t="s">
        <v>214</v>
      </c>
      <c r="B798" s="9" t="s">
        <v>215</v>
      </c>
      <c r="C798" s="9" t="s">
        <v>163</v>
      </c>
      <c r="D798" s="9" t="s">
        <v>164</v>
      </c>
      <c r="E798" s="5">
        <v>6.0999999999999999E-2</v>
      </c>
      <c r="F798" s="5">
        <v>6.9000000000000006E-2</v>
      </c>
      <c r="G798" s="5">
        <v>0.04</v>
      </c>
      <c r="H798" s="5">
        <v>3.6999999999999998E-2</v>
      </c>
      <c r="I798" s="5">
        <v>3.2000000000000001E-2</v>
      </c>
      <c r="J798" s="5">
        <v>0.03</v>
      </c>
      <c r="K798" s="5">
        <v>3.2000000000000001E-2</v>
      </c>
      <c r="L798" s="5">
        <v>6.8000000000000005E-2</v>
      </c>
      <c r="M798" s="5">
        <v>7.0999999999999994E-2</v>
      </c>
      <c r="N798" s="5">
        <v>8.1000000000000003E-2</v>
      </c>
      <c r="O798" s="5">
        <v>7.4999999999999997E-2</v>
      </c>
      <c r="P798" s="5">
        <v>0.113</v>
      </c>
      <c r="Q798" s="5">
        <v>0.14000000000000001</v>
      </c>
      <c r="R798" s="5">
        <v>0.14499999999999999</v>
      </c>
      <c r="S798" s="5">
        <v>0.17</v>
      </c>
      <c r="T798" s="5">
        <v>0.17</v>
      </c>
      <c r="U798" s="5">
        <v>0.17199999999999999</v>
      </c>
      <c r="V798" s="5">
        <v>0.23499999999999999</v>
      </c>
      <c r="W798" s="5">
        <v>0.17599999999999999</v>
      </c>
      <c r="X798" s="5">
        <v>0.20899999999999999</v>
      </c>
      <c r="Y798" s="5">
        <v>0.192</v>
      </c>
      <c r="Z798" s="5">
        <v>0.19800000000000001</v>
      </c>
      <c r="AA798" s="5">
        <v>0.218</v>
      </c>
      <c r="AB798" s="5">
        <v>0.20699999999999999</v>
      </c>
      <c r="AC798" s="5">
        <v>0.24199999999999999</v>
      </c>
      <c r="AD798" s="5">
        <v>0.221</v>
      </c>
      <c r="AE798" s="5">
        <v>0.22500000000000001</v>
      </c>
      <c r="AF798" s="5">
        <v>0.224</v>
      </c>
      <c r="AG798" s="5">
        <v>0.219</v>
      </c>
      <c r="AH798" s="29" t="s">
        <v>369</v>
      </c>
      <c r="AI798" s="27" t="str">
        <f t="shared" si="167"/>
        <v/>
      </c>
      <c r="AJ798" s="36" t="str">
        <f t="shared" si="161"/>
        <v/>
      </c>
    </row>
    <row r="799" spans="1:37" x14ac:dyDescent="0.35">
      <c r="A799" s="4" t="s">
        <v>214</v>
      </c>
      <c r="B799" s="9" t="s">
        <v>215</v>
      </c>
      <c r="C799" s="9" t="s">
        <v>165</v>
      </c>
      <c r="D799" s="9" t="s">
        <v>166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2E-3</v>
      </c>
      <c r="Q799" s="5">
        <v>2E-3</v>
      </c>
      <c r="R799" s="5">
        <v>2E-3</v>
      </c>
      <c r="S799" s="5">
        <v>2E-3</v>
      </c>
      <c r="T799" s="5">
        <v>2E-3</v>
      </c>
      <c r="U799" s="5">
        <v>2E-3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2E-3</v>
      </c>
      <c r="AC799" s="5">
        <v>3.0000000000000001E-3</v>
      </c>
      <c r="AD799" s="5">
        <v>1E-3</v>
      </c>
      <c r="AE799" s="5">
        <v>2E-3</v>
      </c>
      <c r="AF799" s="5">
        <v>2E-3</v>
      </c>
      <c r="AG799" s="5">
        <v>1E-3</v>
      </c>
      <c r="AH799" s="29" t="s">
        <v>369</v>
      </c>
      <c r="AI799" s="27" t="str">
        <f t="shared" si="167"/>
        <v/>
      </c>
      <c r="AJ799" s="36" t="str">
        <f t="shared" si="161"/>
        <v/>
      </c>
    </row>
    <row r="800" spans="1:37" x14ac:dyDescent="0.35">
      <c r="A800" s="4" t="s">
        <v>214</v>
      </c>
      <c r="B800" s="9" t="s">
        <v>215</v>
      </c>
      <c r="C800" s="9" t="s">
        <v>167</v>
      </c>
      <c r="D800" s="9" t="s">
        <v>168</v>
      </c>
      <c r="E800" s="5">
        <v>6.4000000000000001E-2</v>
      </c>
      <c r="F800" s="5">
        <v>7.1999999999999995E-2</v>
      </c>
      <c r="G800" s="5">
        <v>4.2999999999999997E-2</v>
      </c>
      <c r="H800" s="5">
        <v>3.7999999999999999E-2</v>
      </c>
      <c r="I800" s="5">
        <v>3.5000000000000003E-2</v>
      </c>
      <c r="J800" s="5">
        <v>0.03</v>
      </c>
      <c r="K800" s="5">
        <v>3.4000000000000002E-2</v>
      </c>
      <c r="L800" s="5">
        <v>7.0999999999999994E-2</v>
      </c>
      <c r="M800" s="5">
        <v>7.6999999999999999E-2</v>
      </c>
      <c r="N800" s="5">
        <v>8.5000000000000006E-2</v>
      </c>
      <c r="O800" s="5">
        <v>7.8E-2</v>
      </c>
      <c r="P800" s="5">
        <v>0.11899999999999999</v>
      </c>
      <c r="Q800" s="5">
        <v>0.14799999999999999</v>
      </c>
      <c r="R800" s="5">
        <v>0.153</v>
      </c>
      <c r="S800" s="5">
        <v>0.18099999999999999</v>
      </c>
      <c r="T800" s="5">
        <v>0.24</v>
      </c>
      <c r="U800" s="5">
        <v>0.25900000000000001</v>
      </c>
      <c r="V800" s="5">
        <v>0.183</v>
      </c>
      <c r="W800" s="5">
        <v>0.154</v>
      </c>
      <c r="X800" s="5">
        <v>0.182</v>
      </c>
      <c r="Y800" s="5">
        <v>6.7000000000000004E-2</v>
      </c>
      <c r="Z800" s="5">
        <v>5.7000000000000002E-2</v>
      </c>
      <c r="AA800" s="5">
        <v>4.9000000000000002E-2</v>
      </c>
      <c r="AB800" s="5">
        <v>4.8000000000000001E-2</v>
      </c>
      <c r="AC800" s="5">
        <v>5.8999999999999997E-2</v>
      </c>
      <c r="AD800" s="5">
        <v>6.5000000000000002E-2</v>
      </c>
      <c r="AE800" s="5">
        <v>7.9000000000000001E-2</v>
      </c>
      <c r="AF800" s="5">
        <v>9.5000000000000001E-2</v>
      </c>
      <c r="AG800" s="5">
        <v>0.158</v>
      </c>
      <c r="AH800" s="29" t="s">
        <v>369</v>
      </c>
      <c r="AI800" s="27" t="str">
        <f t="shared" si="167"/>
        <v/>
      </c>
      <c r="AJ800" s="36" t="str">
        <f t="shared" si="161"/>
        <v/>
      </c>
    </row>
    <row r="801" spans="1:36" x14ac:dyDescent="0.35">
      <c r="A801" s="4" t="s">
        <v>214</v>
      </c>
      <c r="B801" s="9" t="s">
        <v>215</v>
      </c>
      <c r="C801" s="9" t="s">
        <v>169</v>
      </c>
      <c r="D801" s="9" t="s">
        <v>170</v>
      </c>
      <c r="E801" s="5">
        <v>2.9000000000000001E-2</v>
      </c>
      <c r="F801" s="5">
        <v>3.3000000000000002E-2</v>
      </c>
      <c r="G801" s="5">
        <v>1.9E-2</v>
      </c>
      <c r="H801" s="5">
        <v>1.7999999999999999E-2</v>
      </c>
      <c r="I801" s="5">
        <v>1.4999999999999999E-2</v>
      </c>
      <c r="J801" s="5">
        <v>1.4999999999999999E-2</v>
      </c>
      <c r="K801" s="5">
        <v>1.6E-2</v>
      </c>
      <c r="L801" s="5">
        <v>3.3000000000000002E-2</v>
      </c>
      <c r="M801" s="5">
        <v>3.5000000000000003E-2</v>
      </c>
      <c r="N801" s="5">
        <v>0.04</v>
      </c>
      <c r="O801" s="5">
        <v>3.5999999999999997E-2</v>
      </c>
      <c r="P801" s="5">
        <v>5.5E-2</v>
      </c>
      <c r="Q801" s="5">
        <v>6.8000000000000005E-2</v>
      </c>
      <c r="R801" s="5">
        <v>7.0000000000000007E-2</v>
      </c>
      <c r="S801" s="5">
        <v>8.3000000000000004E-2</v>
      </c>
      <c r="T801" s="5">
        <v>0.106</v>
      </c>
      <c r="U801" s="5">
        <v>8.5999999999999993E-2</v>
      </c>
      <c r="V801" s="5">
        <v>8.5000000000000006E-2</v>
      </c>
      <c r="W801" s="5">
        <v>0.09</v>
      </c>
      <c r="X801" s="5">
        <v>9.8000000000000004E-2</v>
      </c>
      <c r="Y801" s="5">
        <v>9.7000000000000003E-2</v>
      </c>
      <c r="Z801" s="5">
        <v>0.107</v>
      </c>
      <c r="AA801" s="5">
        <v>9.8000000000000004E-2</v>
      </c>
      <c r="AB801" s="5">
        <v>9.5000000000000001E-2</v>
      </c>
      <c r="AC801" s="5">
        <v>0.128</v>
      </c>
      <c r="AD801" s="5">
        <v>8.7999999999999995E-2</v>
      </c>
      <c r="AE801" s="5">
        <v>0.112</v>
      </c>
      <c r="AF801" s="5">
        <v>0.13</v>
      </c>
      <c r="AG801" s="5">
        <v>0.17599999999999999</v>
      </c>
      <c r="AH801" s="29" t="s">
        <v>369</v>
      </c>
      <c r="AI801" s="27" t="str">
        <f t="shared" si="167"/>
        <v/>
      </c>
      <c r="AJ801" s="36" t="str">
        <f t="shared" si="161"/>
        <v/>
      </c>
    </row>
    <row r="802" spans="1:36" x14ac:dyDescent="0.35">
      <c r="A802" s="4" t="s">
        <v>214</v>
      </c>
      <c r="B802" s="9" t="s">
        <v>215</v>
      </c>
      <c r="C802" s="9" t="s">
        <v>171</v>
      </c>
      <c r="D802" s="9" t="s">
        <v>172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2E-3</v>
      </c>
      <c r="U802" s="5">
        <v>2E-3</v>
      </c>
      <c r="V802" s="5">
        <v>6.0000000000000001E-3</v>
      </c>
      <c r="W802" s="5">
        <v>2E-3</v>
      </c>
      <c r="X802" s="5">
        <v>3.0000000000000001E-3</v>
      </c>
      <c r="Y802" s="5">
        <v>5.0000000000000001E-3</v>
      </c>
      <c r="Z802" s="5">
        <v>3.0000000000000001E-3</v>
      </c>
      <c r="AA802" s="5">
        <v>5.0000000000000001E-3</v>
      </c>
      <c r="AB802" s="5">
        <v>7.0000000000000001E-3</v>
      </c>
      <c r="AC802" s="5">
        <v>1.7999999999999999E-2</v>
      </c>
      <c r="AD802" s="5">
        <v>1.2E-2</v>
      </c>
      <c r="AE802" s="5">
        <v>1.4E-2</v>
      </c>
      <c r="AF802" s="5">
        <v>1.9E-2</v>
      </c>
      <c r="AG802" s="5">
        <v>1.2999999999999999E-2</v>
      </c>
      <c r="AH802" s="29" t="s">
        <v>369</v>
      </c>
      <c r="AI802" s="27" t="str">
        <f t="shared" si="167"/>
        <v/>
      </c>
      <c r="AJ802" s="36" t="str">
        <f t="shared" si="161"/>
        <v/>
      </c>
    </row>
    <row r="803" spans="1:36" x14ac:dyDescent="0.35">
      <c r="A803" s="4" t="s">
        <v>214</v>
      </c>
      <c r="B803" s="9" t="s">
        <v>215</v>
      </c>
      <c r="C803" s="9" t="s">
        <v>173</v>
      </c>
      <c r="D803" s="9" t="s">
        <v>174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29" t="s">
        <v>369</v>
      </c>
      <c r="AI803" s="27" t="str">
        <f t="shared" si="167"/>
        <v/>
      </c>
      <c r="AJ803" s="36" t="str">
        <f t="shared" si="161"/>
        <v/>
      </c>
    </row>
    <row r="804" spans="1:36" x14ac:dyDescent="0.35">
      <c r="A804" s="4" t="s">
        <v>214</v>
      </c>
      <c r="B804" s="9" t="s">
        <v>215</v>
      </c>
      <c r="C804" s="9" t="s">
        <v>175</v>
      </c>
      <c r="D804" s="9" t="s">
        <v>176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29" t="s">
        <v>369</v>
      </c>
      <c r="AI804" s="27" t="str">
        <f t="shared" si="167"/>
        <v/>
      </c>
      <c r="AJ804" s="36" t="str">
        <f t="shared" si="161"/>
        <v/>
      </c>
    </row>
    <row r="805" spans="1:36" x14ac:dyDescent="0.35">
      <c r="A805" s="4" t="s">
        <v>214</v>
      </c>
      <c r="B805" s="9" t="s">
        <v>215</v>
      </c>
      <c r="C805" s="9" t="s">
        <v>177</v>
      </c>
      <c r="D805" s="9" t="s">
        <v>178</v>
      </c>
      <c r="E805" s="5">
        <v>0.23499999999999999</v>
      </c>
      <c r="F805" s="5">
        <v>0.26200000000000001</v>
      </c>
      <c r="G805" s="5">
        <v>0.157</v>
      </c>
      <c r="H805" s="5">
        <v>0.14299999999999999</v>
      </c>
      <c r="I805" s="5">
        <v>0.126</v>
      </c>
      <c r="J805" s="5">
        <v>0.114</v>
      </c>
      <c r="K805" s="5">
        <v>0.12</v>
      </c>
      <c r="L805" s="5">
        <v>0.21299999999999999</v>
      </c>
      <c r="M805" s="5">
        <v>0.255</v>
      </c>
      <c r="N805" s="5">
        <v>0.28899999999999998</v>
      </c>
      <c r="O805" s="5">
        <v>0.27</v>
      </c>
      <c r="P805" s="5">
        <v>0.32300000000000001</v>
      </c>
      <c r="Q805" s="5">
        <v>0.40100000000000002</v>
      </c>
      <c r="R805" s="5">
        <v>0.42</v>
      </c>
      <c r="S805" s="5">
        <v>0.51700000000000002</v>
      </c>
      <c r="T805" s="5">
        <v>0.55500000000000005</v>
      </c>
      <c r="U805" s="5">
        <v>0.70299999999999996</v>
      </c>
      <c r="V805" s="5">
        <v>0.439</v>
      </c>
      <c r="W805" s="5">
        <v>0.436</v>
      </c>
      <c r="X805" s="5">
        <v>0.33500000000000002</v>
      </c>
      <c r="Y805" s="5">
        <v>0.252</v>
      </c>
      <c r="Z805" s="5">
        <v>0.24099999999999999</v>
      </c>
      <c r="AA805" s="5">
        <v>0.23300000000000001</v>
      </c>
      <c r="AB805" s="5">
        <v>0.30599999999999999</v>
      </c>
      <c r="AC805" s="5">
        <v>0.316</v>
      </c>
      <c r="AD805" s="5">
        <v>0.3</v>
      </c>
      <c r="AE805" s="5">
        <v>0.29499999999999998</v>
      </c>
      <c r="AF805" s="5">
        <v>0.35199999999999998</v>
      </c>
      <c r="AG805" s="5">
        <v>0.44</v>
      </c>
      <c r="AH805" s="35" t="s">
        <v>369</v>
      </c>
      <c r="AI805" s="24">
        <f>SUM(AI806:AI814)</f>
        <v>0</v>
      </c>
      <c r="AJ805" s="25">
        <f>SUM(AJ806:AJ814)</f>
        <v>0</v>
      </c>
    </row>
    <row r="806" spans="1:36" x14ac:dyDescent="0.35">
      <c r="A806" s="4" t="s">
        <v>214</v>
      </c>
      <c r="B806" s="9" t="s">
        <v>215</v>
      </c>
      <c r="C806" s="9" t="s">
        <v>179</v>
      </c>
      <c r="D806" s="9" t="s">
        <v>180</v>
      </c>
      <c r="E806" s="5">
        <v>3.5000000000000003E-2</v>
      </c>
      <c r="F806" s="5">
        <v>0.04</v>
      </c>
      <c r="G806" s="5">
        <v>2.4E-2</v>
      </c>
      <c r="H806" s="5">
        <v>2.1000000000000001E-2</v>
      </c>
      <c r="I806" s="5">
        <v>1.9E-2</v>
      </c>
      <c r="J806" s="5">
        <v>1.7000000000000001E-2</v>
      </c>
      <c r="K806" s="5">
        <v>1.7999999999999999E-2</v>
      </c>
      <c r="L806" s="5">
        <v>2.1999999999999999E-2</v>
      </c>
      <c r="M806" s="5">
        <v>2.3E-2</v>
      </c>
      <c r="N806" s="5">
        <v>2.9000000000000001E-2</v>
      </c>
      <c r="O806" s="5">
        <v>2.4E-2</v>
      </c>
      <c r="P806" s="5">
        <v>2.9000000000000001E-2</v>
      </c>
      <c r="Q806" s="5">
        <v>3.5999999999999997E-2</v>
      </c>
      <c r="R806" s="5">
        <v>3.4000000000000002E-2</v>
      </c>
      <c r="S806" s="5">
        <v>4.3999999999999997E-2</v>
      </c>
      <c r="T806" s="5">
        <v>4.1000000000000002E-2</v>
      </c>
      <c r="U806" s="5">
        <v>3.7999999999999999E-2</v>
      </c>
      <c r="V806" s="5">
        <v>2.9000000000000001E-2</v>
      </c>
      <c r="W806" s="5">
        <v>0.03</v>
      </c>
      <c r="X806" s="5">
        <v>0.02</v>
      </c>
      <c r="Y806" s="5">
        <v>1.7000000000000001E-2</v>
      </c>
      <c r="Z806" s="5">
        <v>1.6E-2</v>
      </c>
      <c r="AA806" s="5">
        <v>1.7000000000000001E-2</v>
      </c>
      <c r="AB806" s="5">
        <v>2.1000000000000001E-2</v>
      </c>
      <c r="AC806" s="5">
        <v>3.7999999999999999E-2</v>
      </c>
      <c r="AD806" s="5">
        <v>3.7999999999999999E-2</v>
      </c>
      <c r="AE806" s="5">
        <v>3.2000000000000001E-2</v>
      </c>
      <c r="AF806" s="5">
        <v>4.3999999999999997E-2</v>
      </c>
      <c r="AG806" s="5">
        <v>5.7000000000000002E-2</v>
      </c>
      <c r="AH806" s="29" t="s">
        <v>369</v>
      </c>
      <c r="AI806" s="27" t="str">
        <f t="shared" ref="AI806:AI814" si="168">IF(AH806="X","",AG806)</f>
        <v/>
      </c>
      <c r="AJ806" s="36" t="str">
        <f t="shared" si="161"/>
        <v/>
      </c>
    </row>
    <row r="807" spans="1:36" x14ac:dyDescent="0.35">
      <c r="A807" s="4" t="s">
        <v>214</v>
      </c>
      <c r="B807" s="9" t="s">
        <v>215</v>
      </c>
      <c r="C807" s="9" t="s">
        <v>181</v>
      </c>
      <c r="D807" s="9" t="s">
        <v>182</v>
      </c>
      <c r="E807" s="5">
        <v>0.107</v>
      </c>
      <c r="F807" s="5">
        <v>0.115</v>
      </c>
      <c r="G807" s="5">
        <v>6.9000000000000006E-2</v>
      </c>
      <c r="H807" s="5">
        <v>6.6000000000000003E-2</v>
      </c>
      <c r="I807" s="5">
        <v>5.7000000000000002E-2</v>
      </c>
      <c r="J807" s="5">
        <v>0.05</v>
      </c>
      <c r="K807" s="5">
        <v>5.3999999999999999E-2</v>
      </c>
      <c r="L807" s="5">
        <v>0.13400000000000001</v>
      </c>
      <c r="M807" s="5">
        <v>0.16700000000000001</v>
      </c>
      <c r="N807" s="5">
        <v>0.185</v>
      </c>
      <c r="O807" s="5">
        <v>0.18099999999999999</v>
      </c>
      <c r="P807" s="5">
        <v>0.215</v>
      </c>
      <c r="Q807" s="5">
        <v>0.26700000000000002</v>
      </c>
      <c r="R807" s="5">
        <v>0.28499999999999998</v>
      </c>
      <c r="S807" s="5">
        <v>0.36</v>
      </c>
      <c r="T807" s="5">
        <v>0.40100000000000002</v>
      </c>
      <c r="U807" s="5">
        <v>0.53900000000000003</v>
      </c>
      <c r="V807" s="5">
        <v>0.26500000000000001</v>
      </c>
      <c r="W807" s="5">
        <v>0.28000000000000003</v>
      </c>
      <c r="X807" s="5">
        <v>0.19800000000000001</v>
      </c>
      <c r="Y807" s="5">
        <v>0.13200000000000001</v>
      </c>
      <c r="Z807" s="5">
        <v>0.128</v>
      </c>
      <c r="AA807" s="5">
        <v>0.128</v>
      </c>
      <c r="AB807" s="5">
        <v>0.152</v>
      </c>
      <c r="AC807" s="5">
        <v>0.14099999999999999</v>
      </c>
      <c r="AD807" s="5">
        <v>0.151</v>
      </c>
      <c r="AE807" s="5">
        <v>0.128</v>
      </c>
      <c r="AF807" s="5">
        <v>0.16</v>
      </c>
      <c r="AG807" s="5">
        <v>0.25</v>
      </c>
      <c r="AH807" s="29" t="s">
        <v>369</v>
      </c>
      <c r="AI807" s="27" t="str">
        <f t="shared" si="168"/>
        <v/>
      </c>
      <c r="AJ807" s="36" t="str">
        <f t="shared" si="161"/>
        <v/>
      </c>
    </row>
    <row r="808" spans="1:36" x14ac:dyDescent="0.35">
      <c r="A808" s="4" t="s">
        <v>214</v>
      </c>
      <c r="B808" s="9" t="s">
        <v>215</v>
      </c>
      <c r="C808" s="9" t="s">
        <v>183</v>
      </c>
      <c r="D808" s="9" t="s">
        <v>184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29" t="s">
        <v>369</v>
      </c>
      <c r="AI808" s="27" t="str">
        <f t="shared" si="168"/>
        <v/>
      </c>
      <c r="AJ808" s="36" t="str">
        <f t="shared" si="161"/>
        <v/>
      </c>
    </row>
    <row r="809" spans="1:36" x14ac:dyDescent="0.35">
      <c r="A809" s="4" t="s">
        <v>214</v>
      </c>
      <c r="B809" s="9" t="s">
        <v>215</v>
      </c>
      <c r="C809" s="9" t="s">
        <v>185</v>
      </c>
      <c r="D809" s="9" t="s">
        <v>186</v>
      </c>
      <c r="E809" s="5">
        <v>1.7999999999999999E-2</v>
      </c>
      <c r="F809" s="5">
        <v>0.02</v>
      </c>
      <c r="G809" s="5">
        <v>1.2999999999999999E-2</v>
      </c>
      <c r="H809" s="5">
        <v>1.0999999999999999E-2</v>
      </c>
      <c r="I809" s="5">
        <v>8.9999999999999993E-3</v>
      </c>
      <c r="J809" s="5">
        <v>8.0000000000000002E-3</v>
      </c>
      <c r="K809" s="5">
        <v>8.9999999999999993E-3</v>
      </c>
      <c r="L809" s="5">
        <v>1.2E-2</v>
      </c>
      <c r="M809" s="5">
        <v>1.2E-2</v>
      </c>
      <c r="N809" s="5">
        <v>1.4999999999999999E-2</v>
      </c>
      <c r="O809" s="5">
        <v>1.2999999999999999E-2</v>
      </c>
      <c r="P809" s="5">
        <v>1.4999999999999999E-2</v>
      </c>
      <c r="Q809" s="5">
        <v>1.9E-2</v>
      </c>
      <c r="R809" s="5">
        <v>1.7999999999999999E-2</v>
      </c>
      <c r="S809" s="5">
        <v>1.7000000000000001E-2</v>
      </c>
      <c r="T809" s="5">
        <v>0.02</v>
      </c>
      <c r="U809" s="5">
        <v>2.8000000000000001E-2</v>
      </c>
      <c r="V809" s="5">
        <v>3.6999999999999998E-2</v>
      </c>
      <c r="W809" s="5">
        <v>2.5000000000000001E-2</v>
      </c>
      <c r="X809" s="5">
        <v>2.3E-2</v>
      </c>
      <c r="Y809" s="5">
        <v>2.1999999999999999E-2</v>
      </c>
      <c r="Z809" s="5">
        <v>1.7999999999999999E-2</v>
      </c>
      <c r="AA809" s="5">
        <v>3.3000000000000002E-2</v>
      </c>
      <c r="AB809" s="5">
        <v>3.5000000000000003E-2</v>
      </c>
      <c r="AC809" s="5">
        <v>5.0999999999999997E-2</v>
      </c>
      <c r="AD809" s="5">
        <v>3.5999999999999997E-2</v>
      </c>
      <c r="AE809" s="5">
        <v>0.04</v>
      </c>
      <c r="AF809" s="5">
        <v>3.9E-2</v>
      </c>
      <c r="AG809" s="5">
        <v>4.2000000000000003E-2</v>
      </c>
      <c r="AH809" s="29" t="s">
        <v>369</v>
      </c>
      <c r="AI809" s="27" t="str">
        <f t="shared" si="168"/>
        <v/>
      </c>
      <c r="AJ809" s="36" t="str">
        <f t="shared" si="161"/>
        <v/>
      </c>
    </row>
    <row r="810" spans="1:36" x14ac:dyDescent="0.35">
      <c r="A810" s="4" t="s">
        <v>214</v>
      </c>
      <c r="B810" s="9" t="s">
        <v>215</v>
      </c>
      <c r="C810" s="9" t="s">
        <v>187</v>
      </c>
      <c r="D810" s="9" t="s">
        <v>188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29" t="s">
        <v>369</v>
      </c>
      <c r="AI810" s="27" t="str">
        <f t="shared" si="168"/>
        <v/>
      </c>
      <c r="AJ810" s="36" t="str">
        <f t="shared" si="161"/>
        <v/>
      </c>
    </row>
    <row r="811" spans="1:36" x14ac:dyDescent="0.35">
      <c r="A811" s="4" t="s">
        <v>214</v>
      </c>
      <c r="B811" s="9" t="s">
        <v>215</v>
      </c>
      <c r="C811" s="9" t="s">
        <v>189</v>
      </c>
      <c r="D811" s="9" t="s">
        <v>190</v>
      </c>
      <c r="E811" s="5">
        <v>5.0000000000000001E-3</v>
      </c>
      <c r="F811" s="5">
        <v>6.0000000000000001E-3</v>
      </c>
      <c r="G811" s="5">
        <v>3.0000000000000001E-3</v>
      </c>
      <c r="H811" s="5">
        <v>2E-3</v>
      </c>
      <c r="I811" s="5">
        <v>2E-3</v>
      </c>
      <c r="J811" s="5">
        <v>2E-3</v>
      </c>
      <c r="K811" s="5">
        <v>2E-3</v>
      </c>
      <c r="L811" s="5">
        <v>2E-3</v>
      </c>
      <c r="M811" s="5">
        <v>3.0000000000000001E-3</v>
      </c>
      <c r="N811" s="5">
        <v>3.0000000000000001E-3</v>
      </c>
      <c r="O811" s="5">
        <v>4.0000000000000001E-3</v>
      </c>
      <c r="P811" s="5">
        <v>3.0000000000000001E-3</v>
      </c>
      <c r="Q811" s="5">
        <v>5.0000000000000001E-3</v>
      </c>
      <c r="R811" s="5">
        <v>3.0000000000000001E-3</v>
      </c>
      <c r="S811" s="5">
        <v>3.0000000000000001E-3</v>
      </c>
      <c r="T811" s="5">
        <v>4.0000000000000001E-3</v>
      </c>
      <c r="U811" s="5">
        <v>5.0000000000000001E-3</v>
      </c>
      <c r="V811" s="5">
        <v>5.0000000000000001E-3</v>
      </c>
      <c r="W811" s="5">
        <v>4.0000000000000001E-3</v>
      </c>
      <c r="X811" s="5">
        <v>6.0000000000000001E-3</v>
      </c>
      <c r="Y811" s="5">
        <v>4.0000000000000001E-3</v>
      </c>
      <c r="Z811" s="5">
        <v>4.0000000000000001E-3</v>
      </c>
      <c r="AA811" s="5">
        <v>4.0000000000000001E-3</v>
      </c>
      <c r="AB811" s="5">
        <v>4.0000000000000001E-3</v>
      </c>
      <c r="AC811" s="5">
        <v>5.0000000000000001E-3</v>
      </c>
      <c r="AD811" s="5">
        <v>3.0000000000000001E-3</v>
      </c>
      <c r="AE811" s="5">
        <v>4.0000000000000001E-3</v>
      </c>
      <c r="AF811" s="5">
        <v>8.0000000000000002E-3</v>
      </c>
      <c r="AG811" s="5">
        <v>1.2E-2</v>
      </c>
      <c r="AH811" s="29" t="s">
        <v>369</v>
      </c>
      <c r="AI811" s="27" t="str">
        <f t="shared" si="168"/>
        <v/>
      </c>
      <c r="AJ811" s="36" t="str">
        <f t="shared" si="161"/>
        <v/>
      </c>
    </row>
    <row r="812" spans="1:36" x14ac:dyDescent="0.35">
      <c r="A812" s="4" t="s">
        <v>214</v>
      </c>
      <c r="B812" s="9" t="s">
        <v>215</v>
      </c>
      <c r="C812" s="9" t="s">
        <v>191</v>
      </c>
      <c r="D812" s="9" t="s">
        <v>192</v>
      </c>
      <c r="E812" s="5">
        <v>2.8000000000000001E-2</v>
      </c>
      <c r="F812" s="5">
        <v>3.4000000000000002E-2</v>
      </c>
      <c r="G812" s="5">
        <v>1.9E-2</v>
      </c>
      <c r="H812" s="5">
        <v>1.7999999999999999E-2</v>
      </c>
      <c r="I812" s="5">
        <v>1.6E-2</v>
      </c>
      <c r="J812" s="5">
        <v>1.4E-2</v>
      </c>
      <c r="K812" s="5">
        <v>1.4E-2</v>
      </c>
      <c r="L812" s="5">
        <v>1.6E-2</v>
      </c>
      <c r="M812" s="5">
        <v>0.02</v>
      </c>
      <c r="N812" s="5">
        <v>2.4E-2</v>
      </c>
      <c r="O812" s="5">
        <v>1.9E-2</v>
      </c>
      <c r="P812" s="5">
        <v>2.4E-2</v>
      </c>
      <c r="Q812" s="5">
        <v>0.03</v>
      </c>
      <c r="R812" s="5">
        <v>0.03</v>
      </c>
      <c r="S812" s="5">
        <v>3.9E-2</v>
      </c>
      <c r="T812" s="5">
        <v>3.4000000000000002E-2</v>
      </c>
      <c r="U812" s="5">
        <v>3.3000000000000002E-2</v>
      </c>
      <c r="V812" s="5">
        <v>3.3000000000000002E-2</v>
      </c>
      <c r="W812" s="5">
        <v>3.3000000000000002E-2</v>
      </c>
      <c r="X812" s="5">
        <v>3.5000000000000003E-2</v>
      </c>
      <c r="Y812" s="5">
        <v>2.5000000000000001E-2</v>
      </c>
      <c r="Z812" s="5">
        <v>3.1E-2</v>
      </c>
      <c r="AA812" s="5">
        <v>2.8000000000000001E-2</v>
      </c>
      <c r="AB812" s="5">
        <v>4.5999999999999999E-2</v>
      </c>
      <c r="AC812" s="5">
        <v>0.05</v>
      </c>
      <c r="AD812" s="5">
        <v>0.04</v>
      </c>
      <c r="AE812" s="5">
        <v>5.0999999999999997E-2</v>
      </c>
      <c r="AF812" s="5">
        <v>5.8000000000000003E-2</v>
      </c>
      <c r="AG812" s="5">
        <v>6.0999999999999999E-2</v>
      </c>
      <c r="AH812" s="29" t="s">
        <v>369</v>
      </c>
      <c r="AI812" s="27" t="str">
        <f t="shared" si="168"/>
        <v/>
      </c>
      <c r="AJ812" s="36" t="str">
        <f t="shared" si="161"/>
        <v/>
      </c>
    </row>
    <row r="813" spans="1:36" x14ac:dyDescent="0.35">
      <c r="A813" s="4" t="s">
        <v>214</v>
      </c>
      <c r="B813" s="9" t="s">
        <v>215</v>
      </c>
      <c r="C813" s="9" t="s">
        <v>193</v>
      </c>
      <c r="D813" s="9" t="s">
        <v>194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29" t="s">
        <v>369</v>
      </c>
      <c r="AI813" s="27" t="str">
        <f t="shared" si="168"/>
        <v/>
      </c>
      <c r="AJ813" s="36" t="str">
        <f t="shared" si="161"/>
        <v/>
      </c>
    </row>
    <row r="814" spans="1:36" x14ac:dyDescent="0.35">
      <c r="A814" s="4" t="s">
        <v>214</v>
      </c>
      <c r="B814" s="9" t="s">
        <v>215</v>
      </c>
      <c r="C814" s="9" t="s">
        <v>195</v>
      </c>
      <c r="D814" s="9" t="s">
        <v>196</v>
      </c>
      <c r="E814" s="5">
        <v>4.2999999999999997E-2</v>
      </c>
      <c r="F814" s="5">
        <v>4.8000000000000001E-2</v>
      </c>
      <c r="G814" s="5">
        <v>2.8000000000000001E-2</v>
      </c>
      <c r="H814" s="5">
        <v>2.5999999999999999E-2</v>
      </c>
      <c r="I814" s="5">
        <v>2.3E-2</v>
      </c>
      <c r="J814" s="5">
        <v>2.1000000000000001E-2</v>
      </c>
      <c r="K814" s="5">
        <v>2.1999999999999999E-2</v>
      </c>
      <c r="L814" s="5">
        <v>2.7E-2</v>
      </c>
      <c r="M814" s="5">
        <v>2.9000000000000001E-2</v>
      </c>
      <c r="N814" s="5">
        <v>3.4000000000000002E-2</v>
      </c>
      <c r="O814" s="5">
        <v>0.03</v>
      </c>
      <c r="P814" s="5">
        <v>3.6999999999999998E-2</v>
      </c>
      <c r="Q814" s="5">
        <v>4.4999999999999998E-2</v>
      </c>
      <c r="R814" s="5">
        <v>4.9000000000000002E-2</v>
      </c>
      <c r="S814" s="5">
        <v>5.3999999999999999E-2</v>
      </c>
      <c r="T814" s="5">
        <v>5.6000000000000001E-2</v>
      </c>
      <c r="U814" s="5">
        <v>6.2E-2</v>
      </c>
      <c r="V814" s="5">
        <v>6.9000000000000006E-2</v>
      </c>
      <c r="W814" s="5">
        <v>6.5000000000000002E-2</v>
      </c>
      <c r="X814" s="5">
        <v>5.1999999999999998E-2</v>
      </c>
      <c r="Y814" s="5">
        <v>5.1999999999999998E-2</v>
      </c>
      <c r="Z814" s="5">
        <v>4.2999999999999997E-2</v>
      </c>
      <c r="AA814" s="5">
        <v>2.4E-2</v>
      </c>
      <c r="AB814" s="5">
        <v>4.9000000000000002E-2</v>
      </c>
      <c r="AC814" s="5">
        <v>3.1E-2</v>
      </c>
      <c r="AD814" s="5">
        <v>3.2000000000000001E-2</v>
      </c>
      <c r="AE814" s="5">
        <v>0.04</v>
      </c>
      <c r="AF814" s="5">
        <v>4.2999999999999997E-2</v>
      </c>
      <c r="AG814" s="5">
        <v>1.7999999999999999E-2</v>
      </c>
      <c r="AH814" s="29" t="s">
        <v>369</v>
      </c>
      <c r="AI814" s="27" t="str">
        <f t="shared" si="168"/>
        <v/>
      </c>
      <c r="AJ814" s="36" t="str">
        <f t="shared" si="161"/>
        <v/>
      </c>
    </row>
    <row r="815" spans="1:36" x14ac:dyDescent="0.35">
      <c r="B815" s="2" t="s">
        <v>197</v>
      </c>
      <c r="AH815" s="29"/>
    </row>
    <row r="816" spans="1:36" x14ac:dyDescent="0.35">
      <c r="A816" s="4" t="s">
        <v>216</v>
      </c>
      <c r="B816" s="9" t="s">
        <v>217</v>
      </c>
      <c r="C816" s="9" t="s">
        <v>37</v>
      </c>
      <c r="D816" s="9" t="s">
        <v>38</v>
      </c>
      <c r="E816" s="5">
        <v>28.016999999999999</v>
      </c>
      <c r="F816" s="5">
        <v>27.434000000000001</v>
      </c>
      <c r="G816" s="5">
        <v>26.739000000000001</v>
      </c>
      <c r="H816" s="5">
        <v>27.596</v>
      </c>
      <c r="I816" s="5">
        <v>30.446000000000002</v>
      </c>
      <c r="J816" s="5">
        <v>34.485999999999997</v>
      </c>
      <c r="K816" s="5">
        <v>34.563000000000002</v>
      </c>
      <c r="L816" s="5">
        <v>33.976999999999997</v>
      </c>
      <c r="M816" s="5">
        <v>35.856000000000002</v>
      </c>
      <c r="N816" s="5">
        <v>39.36</v>
      </c>
      <c r="O816" s="5">
        <v>42.595999999999997</v>
      </c>
      <c r="P816" s="5">
        <v>45.1</v>
      </c>
      <c r="Q816" s="5">
        <v>48.966999999999999</v>
      </c>
      <c r="R816" s="5">
        <v>50.03</v>
      </c>
      <c r="S816" s="5">
        <v>50.247999999999998</v>
      </c>
      <c r="T816" s="5">
        <v>46.75</v>
      </c>
      <c r="U816" s="5">
        <v>48.271000000000001</v>
      </c>
      <c r="V816" s="5">
        <v>50.631</v>
      </c>
      <c r="W816" s="5">
        <v>52.982999999999997</v>
      </c>
      <c r="X816" s="5">
        <v>48.564999999999998</v>
      </c>
      <c r="Y816" s="5">
        <v>44.040999999999997</v>
      </c>
      <c r="Z816" s="5">
        <v>42.347999999999999</v>
      </c>
      <c r="AA816" s="5">
        <v>44.82</v>
      </c>
      <c r="AB816" s="5">
        <v>48.523000000000003</v>
      </c>
      <c r="AC816" s="5">
        <v>56.140999999999998</v>
      </c>
      <c r="AD816" s="5">
        <v>50.662999999999997</v>
      </c>
      <c r="AE816" s="5">
        <v>54.704000000000001</v>
      </c>
      <c r="AF816" s="5">
        <v>59.225999999999999</v>
      </c>
      <c r="AG816" s="5">
        <v>65.975999999999999</v>
      </c>
      <c r="AH816" s="35"/>
      <c r="AI816" s="24">
        <f>AI817+AI826+AI832+AI839+AI849+AI856+AI863+AI870+AI877+AI886</f>
        <v>9.4319708999999996</v>
      </c>
      <c r="AJ816" s="25">
        <f>AJ817+AJ826+AJ832+AJ839+AJ849+AJ856+AJ863+AJ870+AJ877+AJ886</f>
        <v>6.5446375666666654</v>
      </c>
    </row>
    <row r="817" spans="1:39" x14ac:dyDescent="0.35">
      <c r="A817" s="4" t="s">
        <v>216</v>
      </c>
      <c r="B817" s="9" t="s">
        <v>217</v>
      </c>
      <c r="C817" s="9" t="s">
        <v>39</v>
      </c>
      <c r="D817" s="9" t="s">
        <v>40</v>
      </c>
      <c r="E817" s="5">
        <v>2.9279999999999999</v>
      </c>
      <c r="F817" s="5">
        <v>2.73</v>
      </c>
      <c r="G817" s="5">
        <v>2.7450000000000001</v>
      </c>
      <c r="H817" s="5">
        <v>2.83</v>
      </c>
      <c r="I817" s="5">
        <v>3.7290000000000001</v>
      </c>
      <c r="J817" s="5">
        <v>4.1589999999999998</v>
      </c>
      <c r="K817" s="5">
        <v>3.7759999999999998</v>
      </c>
      <c r="L817" s="5">
        <v>3.9129999999999998</v>
      </c>
      <c r="M817" s="5">
        <v>3.99</v>
      </c>
      <c r="N817" s="5">
        <v>4.875</v>
      </c>
      <c r="O817" s="5">
        <v>5.2</v>
      </c>
      <c r="P817" s="5">
        <v>5.492</v>
      </c>
      <c r="Q817" s="5">
        <v>5.9169999999999998</v>
      </c>
      <c r="R817" s="5">
        <v>6.41</v>
      </c>
      <c r="S817" s="5">
        <v>7.3220000000000001</v>
      </c>
      <c r="T817" s="5">
        <v>5.8090000000000002</v>
      </c>
      <c r="U817" s="5">
        <v>6.016</v>
      </c>
      <c r="V817" s="5">
        <v>8.0039999999999996</v>
      </c>
      <c r="W817" s="5">
        <v>8.27</v>
      </c>
      <c r="X817" s="5">
        <v>7.5410000000000004</v>
      </c>
      <c r="Y817" s="5">
        <v>6.6779999999999999</v>
      </c>
      <c r="Z817" s="5">
        <v>7.0259999999999998</v>
      </c>
      <c r="AA817" s="5">
        <v>6.8879999999999999</v>
      </c>
      <c r="AB817" s="5">
        <v>7.0019999999999998</v>
      </c>
      <c r="AC817" s="5">
        <v>8.0399999999999991</v>
      </c>
      <c r="AD817" s="5">
        <v>7.1909999999999998</v>
      </c>
      <c r="AE817" s="5">
        <v>8.327</v>
      </c>
      <c r="AF817" s="5">
        <v>8.9629999999999992</v>
      </c>
      <c r="AG817" s="5">
        <v>10.292</v>
      </c>
      <c r="AH817" s="35" t="s">
        <v>369</v>
      </c>
      <c r="AI817" s="24">
        <f>SUM(AI818:AI825)</f>
        <v>1.3007709000000001</v>
      </c>
      <c r="AJ817" s="25">
        <f>SUM(AJ818:AJ825)</f>
        <v>1.3007709000000001</v>
      </c>
    </row>
    <row r="818" spans="1:39" x14ac:dyDescent="0.35">
      <c r="A818" s="4" t="s">
        <v>216</v>
      </c>
      <c r="B818" s="9" t="s">
        <v>217</v>
      </c>
      <c r="C818" s="9" t="s">
        <v>41</v>
      </c>
      <c r="D818" s="9" t="s">
        <v>42</v>
      </c>
      <c r="E818" s="5">
        <v>2E-3</v>
      </c>
      <c r="F818" s="5">
        <v>2E-3</v>
      </c>
      <c r="G818" s="5">
        <v>2E-3</v>
      </c>
      <c r="H818" s="5">
        <v>2E-3</v>
      </c>
      <c r="I818" s="5">
        <v>2E-3</v>
      </c>
      <c r="J818" s="5">
        <v>2E-3</v>
      </c>
      <c r="K818" s="5">
        <v>2E-3</v>
      </c>
      <c r="L818" s="5">
        <v>2E-3</v>
      </c>
      <c r="M818" s="5">
        <v>2E-3</v>
      </c>
      <c r="N818" s="5">
        <v>2E-3</v>
      </c>
      <c r="O818" s="5">
        <v>2E-3</v>
      </c>
      <c r="P818" s="5">
        <v>2E-3</v>
      </c>
      <c r="Q818" s="5">
        <v>2E-3</v>
      </c>
      <c r="R818" s="5">
        <v>2E-3</v>
      </c>
      <c r="S818" s="5">
        <v>4.0000000000000001E-3</v>
      </c>
      <c r="T818" s="5">
        <v>4.0000000000000001E-3</v>
      </c>
      <c r="U818" s="5">
        <v>4.0000000000000001E-3</v>
      </c>
      <c r="V818" s="5">
        <v>4.0000000000000001E-3</v>
      </c>
      <c r="W818" s="5">
        <v>3.0000000000000001E-3</v>
      </c>
      <c r="X818" s="5">
        <v>4.0000000000000001E-3</v>
      </c>
      <c r="Y818" s="5">
        <v>4.0000000000000001E-3</v>
      </c>
      <c r="Z818" s="5">
        <v>4.0000000000000001E-3</v>
      </c>
      <c r="AA818" s="5">
        <v>6.0000000000000001E-3</v>
      </c>
      <c r="AB818" s="5">
        <v>4.0000000000000001E-3</v>
      </c>
      <c r="AC818" s="5">
        <v>6.0000000000000001E-3</v>
      </c>
      <c r="AD818" s="5">
        <v>4.0000000000000001E-3</v>
      </c>
      <c r="AE818" s="5">
        <v>3.0000000000000001E-3</v>
      </c>
      <c r="AF818" s="5">
        <v>4.0000000000000001E-3</v>
      </c>
      <c r="AG818" s="5">
        <v>1.2E-2</v>
      </c>
      <c r="AH818" s="29" t="s">
        <v>369</v>
      </c>
      <c r="AI818" s="27" t="str">
        <f t="shared" ref="AI818:AI819" si="169">IF(AH818="X","",AG818)</f>
        <v/>
      </c>
      <c r="AJ818" s="36" t="str">
        <f>AI818</f>
        <v/>
      </c>
    </row>
    <row r="819" spans="1:39" x14ac:dyDescent="0.35">
      <c r="A819" s="4" t="s">
        <v>216</v>
      </c>
      <c r="B819" s="9" t="s">
        <v>217</v>
      </c>
      <c r="C819" s="9" t="s">
        <v>43</v>
      </c>
      <c r="D819" s="9" t="s">
        <v>44</v>
      </c>
      <c r="AH819" s="29" t="s">
        <v>369</v>
      </c>
      <c r="AI819" s="27" t="str">
        <f t="shared" si="169"/>
        <v/>
      </c>
      <c r="AJ819" s="36" t="str">
        <f t="shared" ref="AJ819:AJ838" si="170">AI819</f>
        <v/>
      </c>
    </row>
    <row r="820" spans="1:39" x14ac:dyDescent="0.35">
      <c r="A820" s="4" t="s">
        <v>216</v>
      </c>
      <c r="B820" s="9" t="s">
        <v>217</v>
      </c>
      <c r="C820" s="9" t="s">
        <v>45</v>
      </c>
      <c r="D820" s="9" t="s">
        <v>46</v>
      </c>
      <c r="E820" s="5">
        <v>2.84</v>
      </c>
      <c r="F820" s="5">
        <v>2.645</v>
      </c>
      <c r="G820" s="5">
        <v>2.649</v>
      </c>
      <c r="H820" s="5">
        <v>2.7309999999999999</v>
      </c>
      <c r="I820" s="5">
        <v>3.605</v>
      </c>
      <c r="J820" s="5">
        <v>4.0179999999999998</v>
      </c>
      <c r="K820" s="5">
        <v>3.6509999999999998</v>
      </c>
      <c r="L820" s="5">
        <v>3.782</v>
      </c>
      <c r="M820" s="5">
        <v>3.8559999999999999</v>
      </c>
      <c r="N820" s="5">
        <v>4.7110000000000003</v>
      </c>
      <c r="O820" s="5">
        <v>5.0270000000000001</v>
      </c>
      <c r="P820" s="5">
        <v>5.3109999999999999</v>
      </c>
      <c r="Q820" s="5">
        <v>5.7240000000000002</v>
      </c>
      <c r="R820" s="5">
        <v>6.2</v>
      </c>
      <c r="S820" s="5">
        <v>7.0759999999999996</v>
      </c>
      <c r="T820" s="5">
        <v>5.5739999999999998</v>
      </c>
      <c r="U820" s="5">
        <v>5.774</v>
      </c>
      <c r="V820" s="5">
        <v>7.782</v>
      </c>
      <c r="W820" s="5">
        <v>8.0890000000000004</v>
      </c>
      <c r="X820" s="5">
        <v>7.3710000000000004</v>
      </c>
      <c r="Y820" s="5">
        <v>6.5449999999999999</v>
      </c>
      <c r="Z820" s="5">
        <v>6.8860000000000001</v>
      </c>
      <c r="AA820" s="5">
        <v>6.7439999999999998</v>
      </c>
      <c r="AB820" s="5">
        <v>6.8339999999999996</v>
      </c>
      <c r="AC820" s="5">
        <v>7.85</v>
      </c>
      <c r="AD820" s="5">
        <v>7.0039999999999996</v>
      </c>
      <c r="AE820" s="5">
        <v>8.1359999999999992</v>
      </c>
      <c r="AF820" s="5">
        <v>8.7680000000000007</v>
      </c>
      <c r="AG820" s="5">
        <v>10.106999999999999</v>
      </c>
      <c r="AH820" s="29" t="s">
        <v>369</v>
      </c>
      <c r="AI820" s="27">
        <f>AG820*0.22*0.9*(0.3+1)/2</f>
        <v>1.3007709000000001</v>
      </c>
      <c r="AJ820" s="36">
        <f t="shared" si="170"/>
        <v>1.3007709000000001</v>
      </c>
      <c r="AK820" s="22" t="s">
        <v>377</v>
      </c>
      <c r="AM820" s="14"/>
    </row>
    <row r="821" spans="1:39" x14ac:dyDescent="0.35">
      <c r="A821" s="4" t="s">
        <v>216</v>
      </c>
      <c r="B821" s="9" t="s">
        <v>217</v>
      </c>
      <c r="C821" s="9" t="s">
        <v>47</v>
      </c>
      <c r="D821" s="9" t="s">
        <v>48</v>
      </c>
      <c r="AH821" s="29" t="s">
        <v>369</v>
      </c>
      <c r="AI821" s="27" t="str">
        <f t="shared" ref="AI821:AI825" si="171">IF(AH821="X","",AG821)</f>
        <v/>
      </c>
      <c r="AJ821" s="36" t="str">
        <f t="shared" si="170"/>
        <v/>
      </c>
    </row>
    <row r="822" spans="1:39" x14ac:dyDescent="0.35">
      <c r="A822" s="4" t="s">
        <v>216</v>
      </c>
      <c r="B822" s="9" t="s">
        <v>217</v>
      </c>
      <c r="C822" s="9" t="s">
        <v>49</v>
      </c>
      <c r="D822" s="9" t="s">
        <v>50</v>
      </c>
      <c r="E822" s="5">
        <v>1E-3</v>
      </c>
      <c r="F822" s="5">
        <v>1E-3</v>
      </c>
      <c r="G822" s="5">
        <v>1E-3</v>
      </c>
      <c r="H822" s="5">
        <v>1E-3</v>
      </c>
      <c r="I822" s="5">
        <v>1E-3</v>
      </c>
      <c r="J822" s="5">
        <v>1E-3</v>
      </c>
      <c r="K822" s="5">
        <v>1E-3</v>
      </c>
      <c r="L822" s="5">
        <v>1E-3</v>
      </c>
      <c r="M822" s="5">
        <v>1E-3</v>
      </c>
      <c r="N822" s="5">
        <v>1E-3</v>
      </c>
      <c r="O822" s="5">
        <v>1E-3</v>
      </c>
      <c r="P822" s="5">
        <v>1E-3</v>
      </c>
      <c r="Q822" s="5">
        <v>1E-3</v>
      </c>
      <c r="R822" s="5">
        <v>1E-3</v>
      </c>
      <c r="S822" s="5">
        <v>0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H822" s="29" t="s">
        <v>369</v>
      </c>
      <c r="AI822" s="27" t="str">
        <f t="shared" si="171"/>
        <v/>
      </c>
      <c r="AJ822" s="36" t="str">
        <f t="shared" si="170"/>
        <v/>
      </c>
    </row>
    <row r="823" spans="1:39" x14ac:dyDescent="0.35">
      <c r="A823" s="4" t="s">
        <v>216</v>
      </c>
      <c r="B823" s="9" t="s">
        <v>217</v>
      </c>
      <c r="C823" s="9" t="s">
        <v>51</v>
      </c>
      <c r="D823" s="9" t="s">
        <v>52</v>
      </c>
      <c r="E823" s="5">
        <v>8.5000000000000006E-2</v>
      </c>
      <c r="F823" s="5">
        <v>8.2000000000000003E-2</v>
      </c>
      <c r="G823" s="5">
        <v>9.2999999999999999E-2</v>
      </c>
      <c r="H823" s="5">
        <v>9.6000000000000002E-2</v>
      </c>
      <c r="I823" s="5">
        <v>0.12</v>
      </c>
      <c r="J823" s="5">
        <v>0.13700000000000001</v>
      </c>
      <c r="K823" s="5">
        <v>0.121</v>
      </c>
      <c r="L823" s="5">
        <v>0.128</v>
      </c>
      <c r="M823" s="5">
        <v>0.13100000000000001</v>
      </c>
      <c r="N823" s="5">
        <v>0.161</v>
      </c>
      <c r="O823" s="5">
        <v>0.17</v>
      </c>
      <c r="P823" s="5">
        <v>0.17899999999999999</v>
      </c>
      <c r="Q823" s="5">
        <v>0.19</v>
      </c>
      <c r="R823" s="5">
        <v>0.20699999999999999</v>
      </c>
      <c r="S823" s="5">
        <v>0.24299999999999999</v>
      </c>
      <c r="T823" s="5">
        <v>0.23100000000000001</v>
      </c>
      <c r="U823" s="5">
        <v>0.23899999999999999</v>
      </c>
      <c r="V823" s="5">
        <v>0.219</v>
      </c>
      <c r="W823" s="5">
        <v>0.17799999999999999</v>
      </c>
      <c r="X823" s="5">
        <v>0.16500000000000001</v>
      </c>
      <c r="Y823" s="5">
        <v>0.13</v>
      </c>
      <c r="Z823" s="5">
        <v>0.13600000000000001</v>
      </c>
      <c r="AA823" s="5">
        <v>0.13800000000000001</v>
      </c>
      <c r="AB823" s="5">
        <v>0.16500000000000001</v>
      </c>
      <c r="AC823" s="5">
        <v>0.184</v>
      </c>
      <c r="AD823" s="5">
        <v>0.183</v>
      </c>
      <c r="AE823" s="5">
        <v>0.188</v>
      </c>
      <c r="AF823" s="5">
        <v>0.191</v>
      </c>
      <c r="AG823" s="5">
        <v>0.17299999999999999</v>
      </c>
      <c r="AH823" s="29" t="s">
        <v>369</v>
      </c>
      <c r="AI823" s="27" t="str">
        <f t="shared" si="171"/>
        <v/>
      </c>
      <c r="AJ823" s="36" t="str">
        <f t="shared" si="170"/>
        <v/>
      </c>
    </row>
    <row r="824" spans="1:39" x14ac:dyDescent="0.35">
      <c r="A824" s="4" t="s">
        <v>216</v>
      </c>
      <c r="B824" s="9" t="s">
        <v>217</v>
      </c>
      <c r="C824" s="9" t="s">
        <v>53</v>
      </c>
      <c r="D824" s="9" t="s">
        <v>54</v>
      </c>
      <c r="AH824" s="29" t="s">
        <v>369</v>
      </c>
      <c r="AI824" s="27" t="str">
        <f t="shared" si="171"/>
        <v/>
      </c>
      <c r="AJ824" s="36" t="str">
        <f t="shared" si="170"/>
        <v/>
      </c>
    </row>
    <row r="825" spans="1:39" x14ac:dyDescent="0.35">
      <c r="A825" s="4" t="s">
        <v>216</v>
      </c>
      <c r="B825" s="9" t="s">
        <v>217</v>
      </c>
      <c r="C825" s="9" t="s">
        <v>55</v>
      </c>
      <c r="D825" s="9" t="s">
        <v>56</v>
      </c>
      <c r="AH825" s="29"/>
      <c r="AI825" s="27">
        <f t="shared" si="171"/>
        <v>0</v>
      </c>
      <c r="AJ825" s="36">
        <f t="shared" si="170"/>
        <v>0</v>
      </c>
    </row>
    <row r="826" spans="1:39" x14ac:dyDescent="0.35">
      <c r="A826" s="4" t="s">
        <v>216</v>
      </c>
      <c r="B826" s="9" t="s">
        <v>217</v>
      </c>
      <c r="C826" s="9" t="s">
        <v>57</v>
      </c>
      <c r="D826" s="9" t="s">
        <v>58</v>
      </c>
      <c r="AH826" s="35" t="s">
        <v>369</v>
      </c>
      <c r="AI826" s="24">
        <f>SUM(AI827:AI831)</f>
        <v>0</v>
      </c>
      <c r="AJ826" s="25">
        <f>SUM(AJ827:AJ831)</f>
        <v>0</v>
      </c>
    </row>
    <row r="827" spans="1:39" x14ac:dyDescent="0.35">
      <c r="A827" s="4" t="s">
        <v>216</v>
      </c>
      <c r="B827" s="9" t="s">
        <v>217</v>
      </c>
      <c r="C827" s="9" t="s">
        <v>59</v>
      </c>
      <c r="D827" s="9" t="s">
        <v>60</v>
      </c>
      <c r="AH827" s="29" t="s">
        <v>369</v>
      </c>
      <c r="AI827" s="27" t="str">
        <f t="shared" ref="AI827:AI831" si="172">IF(AH827="X","",AG827)</f>
        <v/>
      </c>
      <c r="AJ827" s="36" t="str">
        <f t="shared" si="170"/>
        <v/>
      </c>
    </row>
    <row r="828" spans="1:39" x14ac:dyDescent="0.35">
      <c r="A828" s="4" t="s">
        <v>216</v>
      </c>
      <c r="B828" s="9" t="s">
        <v>217</v>
      </c>
      <c r="C828" s="9" t="s">
        <v>61</v>
      </c>
      <c r="D828" s="9" t="s">
        <v>62</v>
      </c>
      <c r="AH828" s="29" t="s">
        <v>369</v>
      </c>
      <c r="AI828" s="27" t="str">
        <f t="shared" si="172"/>
        <v/>
      </c>
      <c r="AJ828" s="36" t="str">
        <f t="shared" si="170"/>
        <v/>
      </c>
    </row>
    <row r="829" spans="1:39" x14ac:dyDescent="0.35">
      <c r="A829" s="4" t="s">
        <v>216</v>
      </c>
      <c r="B829" s="9" t="s">
        <v>217</v>
      </c>
      <c r="C829" s="9" t="s">
        <v>63</v>
      </c>
      <c r="D829" s="9" t="s">
        <v>64</v>
      </c>
      <c r="AH829" s="29" t="s">
        <v>369</v>
      </c>
      <c r="AI829" s="27" t="str">
        <f t="shared" si="172"/>
        <v/>
      </c>
      <c r="AJ829" s="36" t="str">
        <f t="shared" si="170"/>
        <v/>
      </c>
    </row>
    <row r="830" spans="1:39" x14ac:dyDescent="0.35">
      <c r="A830" s="4" t="s">
        <v>216</v>
      </c>
      <c r="B830" s="9" t="s">
        <v>217</v>
      </c>
      <c r="C830" s="9" t="s">
        <v>65</v>
      </c>
      <c r="D830" s="9" t="s">
        <v>66</v>
      </c>
      <c r="AH830" s="29" t="s">
        <v>369</v>
      </c>
      <c r="AI830" s="27" t="str">
        <f t="shared" si="172"/>
        <v/>
      </c>
      <c r="AJ830" s="36" t="str">
        <f t="shared" si="170"/>
        <v/>
      </c>
    </row>
    <row r="831" spans="1:39" x14ac:dyDescent="0.35">
      <c r="A831" s="4" t="s">
        <v>216</v>
      </c>
      <c r="B831" s="9" t="s">
        <v>217</v>
      </c>
      <c r="C831" s="9" t="s">
        <v>67</v>
      </c>
      <c r="D831" s="9" t="s">
        <v>68</v>
      </c>
      <c r="AH831" s="29" t="s">
        <v>369</v>
      </c>
      <c r="AI831" s="27" t="str">
        <f t="shared" si="172"/>
        <v/>
      </c>
      <c r="AJ831" s="36" t="str">
        <f t="shared" si="170"/>
        <v/>
      </c>
    </row>
    <row r="832" spans="1:39" x14ac:dyDescent="0.35">
      <c r="A832" s="4" t="s">
        <v>216</v>
      </c>
      <c r="B832" s="9" t="s">
        <v>217</v>
      </c>
      <c r="C832" s="9" t="s">
        <v>69</v>
      </c>
      <c r="D832" s="9" t="s">
        <v>70</v>
      </c>
      <c r="E832" s="5">
        <v>0.29499999999999998</v>
      </c>
      <c r="F832" s="5">
        <v>0.27300000000000002</v>
      </c>
      <c r="G832" s="5">
        <v>0.26600000000000001</v>
      </c>
      <c r="H832" s="5">
        <v>0.27</v>
      </c>
      <c r="I832" s="5">
        <v>0.36299999999999999</v>
      </c>
      <c r="J832" s="5">
        <v>0.39</v>
      </c>
      <c r="K832" s="5">
        <v>0.53300000000000003</v>
      </c>
      <c r="L832" s="5">
        <v>0.71399999999999997</v>
      </c>
      <c r="M832" s="5">
        <v>0.73699999999999999</v>
      </c>
      <c r="N832" s="5">
        <v>0.68899999999999995</v>
      </c>
      <c r="O832" s="5">
        <v>0.80500000000000005</v>
      </c>
      <c r="P832" s="5">
        <v>0.89400000000000002</v>
      </c>
      <c r="Q832" s="5">
        <v>0.96699999999999997</v>
      </c>
      <c r="R832" s="5">
        <v>1.17</v>
      </c>
      <c r="S832" s="5">
        <v>1.248</v>
      </c>
      <c r="T832" s="5">
        <v>1.165</v>
      </c>
      <c r="U832" s="5">
        <v>1.1120000000000001</v>
      </c>
      <c r="V832" s="5">
        <v>1.093</v>
      </c>
      <c r="W832" s="5">
        <v>1.0389999999999999</v>
      </c>
      <c r="X832" s="5">
        <v>1.0329999999999999</v>
      </c>
      <c r="Y832" s="5">
        <v>0.95599999999999996</v>
      </c>
      <c r="Z832" s="5">
        <v>0.98199999999999998</v>
      </c>
      <c r="AA832" s="5">
        <v>1.044</v>
      </c>
      <c r="AB832" s="5">
        <v>1.046</v>
      </c>
      <c r="AC832" s="5">
        <v>1.218</v>
      </c>
      <c r="AD832" s="5">
        <v>1.1839999999999999</v>
      </c>
      <c r="AE832" s="5">
        <v>1.2689999999999999</v>
      </c>
      <c r="AF832" s="5">
        <v>1.29</v>
      </c>
      <c r="AG832" s="5">
        <v>1.486</v>
      </c>
      <c r="AH832" s="35" t="s">
        <v>369</v>
      </c>
      <c r="AI832" s="24">
        <f>SUM(AI833:AI838)</f>
        <v>0</v>
      </c>
      <c r="AJ832" s="25">
        <f>SUM(AJ833:AJ838)</f>
        <v>0</v>
      </c>
    </row>
    <row r="833" spans="1:37" x14ac:dyDescent="0.35">
      <c r="A833" s="4" t="s">
        <v>216</v>
      </c>
      <c r="B833" s="9" t="s">
        <v>217</v>
      </c>
      <c r="C833" s="9" t="s">
        <v>71</v>
      </c>
      <c r="D833" s="9" t="s">
        <v>72</v>
      </c>
      <c r="E833" s="5">
        <v>3.9E-2</v>
      </c>
      <c r="F833" s="5">
        <v>3.5999999999999997E-2</v>
      </c>
      <c r="G833" s="5">
        <v>3.5000000000000003E-2</v>
      </c>
      <c r="H833" s="5">
        <v>3.5999999999999997E-2</v>
      </c>
      <c r="I833" s="5">
        <v>4.8000000000000001E-2</v>
      </c>
      <c r="J833" s="5">
        <v>5.2999999999999999E-2</v>
      </c>
      <c r="K833" s="5">
        <v>7.1999999999999995E-2</v>
      </c>
      <c r="L833" s="5">
        <v>9.8000000000000004E-2</v>
      </c>
      <c r="M833" s="5">
        <v>0.1</v>
      </c>
      <c r="N833" s="5">
        <v>9.4E-2</v>
      </c>
      <c r="O833" s="5">
        <v>0.11</v>
      </c>
      <c r="P833" s="5">
        <v>0.123</v>
      </c>
      <c r="Q833" s="5">
        <v>0.13200000000000001</v>
      </c>
      <c r="R833" s="5">
        <v>0.16200000000000001</v>
      </c>
      <c r="S833" s="5">
        <v>0.17299999999999999</v>
      </c>
      <c r="T833" s="5">
        <v>0.14399999999999999</v>
      </c>
      <c r="U833" s="5">
        <v>0.13</v>
      </c>
      <c r="V833" s="5">
        <v>0.13500000000000001</v>
      </c>
      <c r="W833" s="5">
        <v>0.14299999999999999</v>
      </c>
      <c r="X833" s="5">
        <v>0.153</v>
      </c>
      <c r="Y833" s="5">
        <v>0.13700000000000001</v>
      </c>
      <c r="Z833" s="5">
        <v>0.182</v>
      </c>
      <c r="AA833" s="5">
        <v>0.218</v>
      </c>
      <c r="AB833" s="5">
        <v>0.21299999999999999</v>
      </c>
      <c r="AC833" s="5">
        <v>0.27500000000000002</v>
      </c>
      <c r="AD833" s="5">
        <v>0.23599999999999999</v>
      </c>
      <c r="AE833" s="5">
        <v>0.26800000000000002</v>
      </c>
      <c r="AF833" s="5">
        <v>0.29399999999999998</v>
      </c>
      <c r="AG833" s="5">
        <v>0.42599999999999999</v>
      </c>
      <c r="AH833" s="29" t="s">
        <v>369</v>
      </c>
      <c r="AI833" s="27" t="str">
        <f t="shared" ref="AI833:AI838" si="173">IF(AH833="X","",AG833)</f>
        <v/>
      </c>
      <c r="AJ833" s="36" t="str">
        <f t="shared" si="170"/>
        <v/>
      </c>
    </row>
    <row r="834" spans="1:37" x14ac:dyDescent="0.35">
      <c r="A834" s="4" t="s">
        <v>216</v>
      </c>
      <c r="B834" s="9" t="s">
        <v>217</v>
      </c>
      <c r="C834" s="9" t="s">
        <v>73</v>
      </c>
      <c r="D834" s="9" t="s">
        <v>74</v>
      </c>
      <c r="E834" s="5">
        <v>0.25600000000000001</v>
      </c>
      <c r="F834" s="5">
        <v>0.23599999999999999</v>
      </c>
      <c r="G834" s="5">
        <v>0.23</v>
      </c>
      <c r="H834" s="5">
        <v>0.23300000000000001</v>
      </c>
      <c r="I834" s="5">
        <v>0.314</v>
      </c>
      <c r="J834" s="5">
        <v>0.33600000000000002</v>
      </c>
      <c r="K834" s="5">
        <v>0.46</v>
      </c>
      <c r="L834" s="5">
        <v>0.61499999999999999</v>
      </c>
      <c r="M834" s="5">
        <v>0.63600000000000001</v>
      </c>
      <c r="N834" s="5">
        <v>0.59499999999999997</v>
      </c>
      <c r="O834" s="5">
        <v>0.69399999999999995</v>
      </c>
      <c r="P834" s="5">
        <v>0.76800000000000002</v>
      </c>
      <c r="Q834" s="5">
        <v>0.83299999999999996</v>
      </c>
      <c r="R834" s="5">
        <v>1.006</v>
      </c>
      <c r="S834" s="5">
        <v>1.073</v>
      </c>
      <c r="T834" s="5">
        <v>1.0169999999999999</v>
      </c>
      <c r="U834" s="5">
        <v>0.97699999999999998</v>
      </c>
      <c r="V834" s="5">
        <v>0.95599999999999996</v>
      </c>
      <c r="W834" s="5">
        <v>0.89200000000000002</v>
      </c>
      <c r="X834" s="5">
        <v>0.875</v>
      </c>
      <c r="Y834" s="5">
        <v>0.81599999999999995</v>
      </c>
      <c r="Z834" s="5">
        <v>0.79700000000000004</v>
      </c>
      <c r="AA834" s="5">
        <v>0.82499999999999996</v>
      </c>
      <c r="AB834" s="5">
        <v>0.83</v>
      </c>
      <c r="AC834" s="5">
        <v>0.94</v>
      </c>
      <c r="AD834" s="5">
        <v>0.94499999999999995</v>
      </c>
      <c r="AE834" s="5">
        <v>0.999</v>
      </c>
      <c r="AF834" s="5">
        <v>0.99299999999999999</v>
      </c>
      <c r="AG834" s="5">
        <v>1.0569999999999999</v>
      </c>
      <c r="AH834" s="29" t="s">
        <v>369</v>
      </c>
      <c r="AI834" s="27" t="str">
        <f t="shared" si="173"/>
        <v/>
      </c>
      <c r="AJ834" s="36" t="str">
        <f t="shared" si="170"/>
        <v/>
      </c>
    </row>
    <row r="835" spans="1:37" x14ac:dyDescent="0.35">
      <c r="A835" s="4" t="s">
        <v>216</v>
      </c>
      <c r="B835" s="9" t="s">
        <v>217</v>
      </c>
      <c r="C835" s="9" t="s">
        <v>75</v>
      </c>
      <c r="D835" s="9" t="s">
        <v>76</v>
      </c>
      <c r="E835" s="5">
        <v>1E-3</v>
      </c>
      <c r="F835" s="5">
        <v>1E-3</v>
      </c>
      <c r="G835" s="5">
        <v>1E-3</v>
      </c>
      <c r="H835" s="5">
        <v>1E-3</v>
      </c>
      <c r="I835" s="5">
        <v>1E-3</v>
      </c>
      <c r="J835" s="5">
        <v>1E-3</v>
      </c>
      <c r="K835" s="5">
        <v>1E-3</v>
      </c>
      <c r="L835" s="5">
        <v>1E-3</v>
      </c>
      <c r="M835" s="5">
        <v>1E-3</v>
      </c>
      <c r="N835" s="5">
        <v>1E-3</v>
      </c>
      <c r="O835" s="5">
        <v>1E-3</v>
      </c>
      <c r="P835" s="5">
        <v>2E-3</v>
      </c>
      <c r="Q835" s="5">
        <v>2E-3</v>
      </c>
      <c r="R835" s="5">
        <v>2E-3</v>
      </c>
      <c r="S835" s="5">
        <v>2E-3</v>
      </c>
      <c r="T835" s="5">
        <v>5.0000000000000001E-3</v>
      </c>
      <c r="U835" s="5">
        <v>5.0000000000000001E-3</v>
      </c>
      <c r="V835" s="5">
        <v>2E-3</v>
      </c>
      <c r="W835" s="5">
        <v>3.0000000000000001E-3</v>
      </c>
      <c r="X835" s="5">
        <v>4.0000000000000001E-3</v>
      </c>
      <c r="Y835" s="5">
        <v>3.0000000000000001E-3</v>
      </c>
      <c r="Z835" s="5">
        <v>3.0000000000000001E-3</v>
      </c>
      <c r="AA835" s="5">
        <v>2E-3</v>
      </c>
      <c r="AB835" s="5">
        <v>3.0000000000000001E-3</v>
      </c>
      <c r="AC835" s="5">
        <v>3.0000000000000001E-3</v>
      </c>
      <c r="AD835" s="5">
        <v>3.0000000000000001E-3</v>
      </c>
      <c r="AE835" s="5">
        <v>2E-3</v>
      </c>
      <c r="AF835" s="5">
        <v>3.0000000000000001E-3</v>
      </c>
      <c r="AG835" s="5">
        <v>3.0000000000000001E-3</v>
      </c>
      <c r="AH835" s="29" t="s">
        <v>369</v>
      </c>
      <c r="AI835" s="27" t="str">
        <f t="shared" si="173"/>
        <v/>
      </c>
      <c r="AJ835" s="36" t="str">
        <f t="shared" si="170"/>
        <v/>
      </c>
    </row>
    <row r="836" spans="1:37" x14ac:dyDescent="0.35">
      <c r="A836" s="4" t="s">
        <v>216</v>
      </c>
      <c r="B836" s="9" t="s">
        <v>217</v>
      </c>
      <c r="C836" s="9" t="s">
        <v>77</v>
      </c>
      <c r="D836" s="9" t="s">
        <v>78</v>
      </c>
      <c r="AH836" s="29" t="s">
        <v>369</v>
      </c>
      <c r="AI836" s="27" t="str">
        <f t="shared" si="173"/>
        <v/>
      </c>
      <c r="AJ836" s="36" t="str">
        <f t="shared" si="170"/>
        <v/>
      </c>
    </row>
    <row r="837" spans="1:37" x14ac:dyDescent="0.35">
      <c r="A837" s="4" t="s">
        <v>216</v>
      </c>
      <c r="B837" s="9" t="s">
        <v>217</v>
      </c>
      <c r="C837" s="9" t="s">
        <v>79</v>
      </c>
      <c r="D837" s="9" t="s">
        <v>80</v>
      </c>
      <c r="AH837" s="29" t="s">
        <v>369</v>
      </c>
      <c r="AI837" s="27" t="str">
        <f t="shared" si="173"/>
        <v/>
      </c>
      <c r="AJ837" s="36" t="str">
        <f t="shared" si="170"/>
        <v/>
      </c>
    </row>
    <row r="838" spans="1:37" x14ac:dyDescent="0.35">
      <c r="A838" s="4" t="s">
        <v>216</v>
      </c>
      <c r="B838" s="9" t="s">
        <v>217</v>
      </c>
      <c r="C838" s="9" t="s">
        <v>81</v>
      </c>
      <c r="D838" s="9" t="s">
        <v>82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H838" s="29" t="s">
        <v>369</v>
      </c>
      <c r="AI838" s="27" t="str">
        <f t="shared" si="173"/>
        <v/>
      </c>
      <c r="AJ838" s="36" t="str">
        <f t="shared" si="170"/>
        <v/>
      </c>
    </row>
    <row r="839" spans="1:37" x14ac:dyDescent="0.35">
      <c r="A839" s="4" t="s">
        <v>216</v>
      </c>
      <c r="B839" s="9" t="s">
        <v>217</v>
      </c>
      <c r="C839" s="9" t="s">
        <v>83</v>
      </c>
      <c r="D839" s="9" t="s">
        <v>84</v>
      </c>
      <c r="E839" s="5">
        <v>12.818</v>
      </c>
      <c r="F839" s="5">
        <v>13.395</v>
      </c>
      <c r="G839" s="5">
        <v>12.3</v>
      </c>
      <c r="H839" s="5">
        <v>12.275</v>
      </c>
      <c r="I839" s="5">
        <v>11.436</v>
      </c>
      <c r="J839" s="5">
        <v>14.35</v>
      </c>
      <c r="K839" s="5">
        <v>12.871</v>
      </c>
      <c r="L839" s="5">
        <v>11.496</v>
      </c>
      <c r="M839" s="5">
        <v>12.840999999999999</v>
      </c>
      <c r="N839" s="5">
        <v>13.512</v>
      </c>
      <c r="O839" s="5">
        <v>14.467000000000001</v>
      </c>
      <c r="P839" s="5">
        <v>15.295999999999999</v>
      </c>
      <c r="Q839" s="5">
        <v>16.518000000000001</v>
      </c>
      <c r="R839" s="5">
        <v>16.184000000000001</v>
      </c>
      <c r="S839" s="5">
        <v>14.653</v>
      </c>
      <c r="T839" s="5">
        <v>14.318</v>
      </c>
      <c r="U839" s="5">
        <v>14.840999999999999</v>
      </c>
      <c r="V839" s="5">
        <v>15.513999999999999</v>
      </c>
      <c r="W839" s="5">
        <v>16.14</v>
      </c>
      <c r="X839" s="5">
        <v>14.504</v>
      </c>
      <c r="Y839" s="5">
        <v>13.419</v>
      </c>
      <c r="Z839" s="5">
        <v>12.435</v>
      </c>
      <c r="AA839" s="5">
        <v>14.013</v>
      </c>
      <c r="AB839" s="5">
        <v>15.847</v>
      </c>
      <c r="AC839" s="5">
        <v>17.884</v>
      </c>
      <c r="AD839" s="5">
        <v>16.931999999999999</v>
      </c>
      <c r="AE839" s="5">
        <v>17.37</v>
      </c>
      <c r="AF839" s="5">
        <v>17.47</v>
      </c>
      <c r="AG839" s="5">
        <v>17.36</v>
      </c>
      <c r="AH839" s="35"/>
      <c r="AI839" s="24">
        <f>SUM(AI840:AI848)</f>
        <v>3.7339999999999995</v>
      </c>
      <c r="AJ839" s="25">
        <f>SUM(AJ840:AJ848)</f>
        <v>2.1386666666666665</v>
      </c>
    </row>
    <row r="840" spans="1:37" x14ac:dyDescent="0.35">
      <c r="A840" s="4" t="s">
        <v>216</v>
      </c>
      <c r="B840" s="9" t="s">
        <v>217</v>
      </c>
      <c r="C840" s="9" t="s">
        <v>85</v>
      </c>
      <c r="D840" s="9" t="s">
        <v>86</v>
      </c>
      <c r="E840" s="5">
        <v>0.41399999999999998</v>
      </c>
      <c r="F840" s="5">
        <v>0.439</v>
      </c>
      <c r="G840" s="5">
        <v>0.42799999999999999</v>
      </c>
      <c r="H840" s="5">
        <v>0.42699999999999999</v>
      </c>
      <c r="I840" s="5">
        <v>0.39300000000000002</v>
      </c>
      <c r="J840" s="5">
        <v>0.498</v>
      </c>
      <c r="K840" s="5">
        <v>0.438</v>
      </c>
      <c r="L840" s="5">
        <v>0.39400000000000002</v>
      </c>
      <c r="M840" s="5">
        <v>0.443</v>
      </c>
      <c r="N840" s="5">
        <v>0.47199999999999998</v>
      </c>
      <c r="O840" s="5">
        <v>0.503</v>
      </c>
      <c r="P840" s="5">
        <v>0.52700000000000002</v>
      </c>
      <c r="Q840" s="5">
        <v>0.56599999999999995</v>
      </c>
      <c r="R840" s="5">
        <v>0.57399999999999995</v>
      </c>
      <c r="S840" s="5">
        <v>0.54500000000000004</v>
      </c>
      <c r="T840" s="5">
        <v>0.435</v>
      </c>
      <c r="U840" s="5">
        <v>0.52</v>
      </c>
      <c r="V840" s="5">
        <v>0.97299999999999998</v>
      </c>
      <c r="W840" s="5">
        <v>0.98599999999999999</v>
      </c>
      <c r="X840" s="5">
        <v>0.90400000000000003</v>
      </c>
      <c r="Y840" s="5">
        <v>0.79400000000000004</v>
      </c>
      <c r="Z840" s="5">
        <v>0.56599999999999995</v>
      </c>
      <c r="AA840" s="5">
        <v>0.55300000000000005</v>
      </c>
      <c r="AB840" s="5">
        <v>0.495</v>
      </c>
      <c r="AC840" s="5">
        <v>0.76500000000000001</v>
      </c>
      <c r="AD840" s="5">
        <v>0.56999999999999995</v>
      </c>
      <c r="AE840" s="5">
        <v>0.67100000000000004</v>
      </c>
      <c r="AF840" s="5">
        <v>0.505</v>
      </c>
      <c r="AG840" s="5">
        <v>0.49</v>
      </c>
      <c r="AH840" s="29"/>
      <c r="AI840" s="27">
        <f t="shared" ref="AI840:AI848" si="174">IF(AH840="X","",AG840)</f>
        <v>0.49</v>
      </c>
      <c r="AJ840" s="36">
        <f>AI840</f>
        <v>0.49</v>
      </c>
    </row>
    <row r="841" spans="1:37" x14ac:dyDescent="0.35">
      <c r="A841" s="4" t="s">
        <v>216</v>
      </c>
      <c r="B841" s="9" t="s">
        <v>217</v>
      </c>
      <c r="C841" s="9" t="s">
        <v>87</v>
      </c>
      <c r="D841" s="9" t="s">
        <v>88</v>
      </c>
      <c r="E841" s="5">
        <v>0.40100000000000002</v>
      </c>
      <c r="F841" s="5">
        <v>0.42499999999999999</v>
      </c>
      <c r="G841" s="5">
        <v>0.374</v>
      </c>
      <c r="H841" s="5">
        <v>0.372</v>
      </c>
      <c r="I841" s="5">
        <v>0.33700000000000002</v>
      </c>
      <c r="J841" s="5">
        <v>0.46</v>
      </c>
      <c r="K841" s="5">
        <v>0.39800000000000002</v>
      </c>
      <c r="L841" s="5">
        <v>0.34</v>
      </c>
      <c r="M841" s="5">
        <v>0.39700000000000002</v>
      </c>
      <c r="N841" s="5">
        <v>0.42399999999999999</v>
      </c>
      <c r="O841" s="5">
        <v>0.46400000000000002</v>
      </c>
      <c r="P841" s="5">
        <v>0.501</v>
      </c>
      <c r="Q841" s="5">
        <v>0.55300000000000005</v>
      </c>
      <c r="R841" s="5">
        <v>0.53500000000000003</v>
      </c>
      <c r="S841" s="5">
        <v>0.46700000000000003</v>
      </c>
      <c r="T841" s="5">
        <v>0.47199999999999998</v>
      </c>
      <c r="U841" s="5">
        <v>0.51700000000000002</v>
      </c>
      <c r="V841" s="5">
        <v>7.9000000000000001E-2</v>
      </c>
      <c r="W841" s="5">
        <v>8.6999999999999994E-2</v>
      </c>
      <c r="X841" s="5">
        <v>0.1</v>
      </c>
      <c r="Y841" s="5">
        <v>0.122</v>
      </c>
      <c r="Z841" s="5">
        <v>4.9000000000000002E-2</v>
      </c>
      <c r="AA841" s="5">
        <v>3.5000000000000003E-2</v>
      </c>
      <c r="AB841" s="5">
        <v>0.23899999999999999</v>
      </c>
      <c r="AC841" s="5">
        <v>0.17899999999999999</v>
      </c>
      <c r="AD841" s="5">
        <v>0.20499999999999999</v>
      </c>
      <c r="AE841" s="5">
        <v>0.18</v>
      </c>
      <c r="AF841" s="5">
        <v>0.19500000000000001</v>
      </c>
      <c r="AG841" s="5">
        <v>0.25800000000000001</v>
      </c>
      <c r="AH841" s="29"/>
      <c r="AI841" s="27">
        <f t="shared" si="174"/>
        <v>0.25800000000000001</v>
      </c>
      <c r="AJ841" s="36">
        <f>AI841/3</f>
        <v>8.6000000000000007E-2</v>
      </c>
      <c r="AK841" s="21" t="s">
        <v>375</v>
      </c>
    </row>
    <row r="842" spans="1:37" x14ac:dyDescent="0.35">
      <c r="A842" s="4" t="s">
        <v>216</v>
      </c>
      <c r="B842" s="9" t="s">
        <v>217</v>
      </c>
      <c r="C842" s="9" t="s">
        <v>89</v>
      </c>
      <c r="D842" s="9" t="s">
        <v>90</v>
      </c>
      <c r="E842" s="5">
        <v>1.109</v>
      </c>
      <c r="F842" s="5">
        <v>1.1599999999999999</v>
      </c>
      <c r="G842" s="5">
        <v>1.0469999999999999</v>
      </c>
      <c r="H842" s="5">
        <v>1.042</v>
      </c>
      <c r="I842" s="5">
        <v>0.95599999999999996</v>
      </c>
      <c r="J842" s="5">
        <v>1.218</v>
      </c>
      <c r="K842" s="5">
        <v>1.0740000000000001</v>
      </c>
      <c r="L842" s="5">
        <v>0.94</v>
      </c>
      <c r="M842" s="5">
        <v>1.0629999999999999</v>
      </c>
      <c r="N842" s="5">
        <v>1.1140000000000001</v>
      </c>
      <c r="O842" s="5">
        <v>1.2010000000000001</v>
      </c>
      <c r="P842" s="5">
        <v>1.2689999999999999</v>
      </c>
      <c r="Q842" s="5">
        <v>1.3779999999999999</v>
      </c>
      <c r="R842" s="5">
        <v>1.339</v>
      </c>
      <c r="S842" s="5">
        <v>1.1819999999999999</v>
      </c>
      <c r="T842" s="5">
        <v>1.248</v>
      </c>
      <c r="U842" s="5">
        <v>1.365</v>
      </c>
      <c r="V842" s="5">
        <v>1.375</v>
      </c>
      <c r="W842" s="5">
        <v>1.4430000000000001</v>
      </c>
      <c r="X842" s="5">
        <v>1.421</v>
      </c>
      <c r="Y842" s="5">
        <v>1.37</v>
      </c>
      <c r="Z842" s="5">
        <v>1.31</v>
      </c>
      <c r="AA842" s="5">
        <v>1.3560000000000001</v>
      </c>
      <c r="AB842" s="5">
        <v>1.4450000000000001</v>
      </c>
      <c r="AC842" s="5">
        <v>1.5229999999999999</v>
      </c>
      <c r="AD842" s="5">
        <v>1.4570000000000001</v>
      </c>
      <c r="AE842" s="5">
        <v>1.55</v>
      </c>
      <c r="AF842" s="5">
        <v>1.6839999999999999</v>
      </c>
      <c r="AG842" s="5">
        <v>1.758</v>
      </c>
      <c r="AH842" s="29" t="s">
        <v>369</v>
      </c>
      <c r="AI842" s="27" t="str">
        <f t="shared" si="174"/>
        <v/>
      </c>
      <c r="AJ842" s="36" t="str">
        <f t="shared" ref="AJ842:AJ895" si="175">AI842</f>
        <v/>
      </c>
      <c r="AK842" s="21"/>
    </row>
    <row r="843" spans="1:37" x14ac:dyDescent="0.35">
      <c r="A843" s="4" t="s">
        <v>216</v>
      </c>
      <c r="B843" s="9" t="s">
        <v>217</v>
      </c>
      <c r="C843" s="9" t="s">
        <v>91</v>
      </c>
      <c r="D843" s="9" t="s">
        <v>92</v>
      </c>
      <c r="E843" s="5">
        <v>1.0999999999999999E-2</v>
      </c>
      <c r="F843" s="5">
        <v>1.2E-2</v>
      </c>
      <c r="G843" s="5">
        <v>1.0999999999999999E-2</v>
      </c>
      <c r="H843" s="5">
        <v>1.0999999999999999E-2</v>
      </c>
      <c r="I843" s="5">
        <v>0.01</v>
      </c>
      <c r="J843" s="5">
        <v>1.2999999999999999E-2</v>
      </c>
      <c r="K843" s="5">
        <v>1.0999999999999999E-2</v>
      </c>
      <c r="L843" s="5">
        <v>1.0999999999999999E-2</v>
      </c>
      <c r="M843" s="5">
        <v>1.2E-2</v>
      </c>
      <c r="N843" s="5">
        <v>1.2E-2</v>
      </c>
      <c r="O843" s="5">
        <v>1.2999999999999999E-2</v>
      </c>
      <c r="P843" s="5">
        <v>1.2999999999999999E-2</v>
      </c>
      <c r="Q843" s="5">
        <v>1.4E-2</v>
      </c>
      <c r="R843" s="5">
        <v>1.4E-2</v>
      </c>
      <c r="S843" s="5">
        <v>1.2E-2</v>
      </c>
      <c r="T843" s="5">
        <v>1.4999999999999999E-2</v>
      </c>
      <c r="U843" s="5">
        <v>8.9999999999999993E-3</v>
      </c>
      <c r="V843" s="5">
        <v>1.2E-2</v>
      </c>
      <c r="W843" s="5">
        <v>8.0000000000000002E-3</v>
      </c>
      <c r="X843" s="5">
        <v>7.0000000000000001E-3</v>
      </c>
      <c r="Y843" s="5">
        <v>4.0000000000000001E-3</v>
      </c>
      <c r="Z843" s="5">
        <v>8.0000000000000002E-3</v>
      </c>
      <c r="AA843" s="5">
        <v>8.0000000000000002E-3</v>
      </c>
      <c r="AB843" s="5">
        <v>8.0000000000000002E-3</v>
      </c>
      <c r="AC843" s="5">
        <v>8.0000000000000002E-3</v>
      </c>
      <c r="AD843" s="5">
        <v>0.01</v>
      </c>
      <c r="AE843" s="5">
        <v>6.0000000000000001E-3</v>
      </c>
      <c r="AF843" s="5">
        <v>8.0000000000000002E-3</v>
      </c>
      <c r="AG843" s="5">
        <v>1.4E-2</v>
      </c>
      <c r="AH843" s="29" t="s">
        <v>369</v>
      </c>
      <c r="AI843" s="27" t="str">
        <f t="shared" si="174"/>
        <v/>
      </c>
      <c r="AJ843" s="36" t="str">
        <f t="shared" si="175"/>
        <v/>
      </c>
      <c r="AK843" s="21"/>
    </row>
    <row r="844" spans="1:37" x14ac:dyDescent="0.35">
      <c r="A844" s="4" t="s">
        <v>216</v>
      </c>
      <c r="B844" s="9" t="s">
        <v>217</v>
      </c>
      <c r="C844" s="9" t="s">
        <v>93</v>
      </c>
      <c r="D844" s="9" t="s">
        <v>94</v>
      </c>
      <c r="E844" s="5">
        <v>9.73</v>
      </c>
      <c r="F844" s="5">
        <v>10.148</v>
      </c>
      <c r="G844" s="5">
        <v>9.3079999999999998</v>
      </c>
      <c r="H844" s="5">
        <v>9.2949999999999999</v>
      </c>
      <c r="I844" s="5">
        <v>8.6950000000000003</v>
      </c>
      <c r="J844" s="5">
        <v>10.843999999999999</v>
      </c>
      <c r="K844" s="5">
        <v>9.7810000000000006</v>
      </c>
      <c r="L844" s="5">
        <v>8.7669999999999995</v>
      </c>
      <c r="M844" s="5">
        <v>9.7560000000000002</v>
      </c>
      <c r="N844" s="5">
        <v>10.252000000000001</v>
      </c>
      <c r="O844" s="5">
        <v>10.961</v>
      </c>
      <c r="P844" s="5">
        <v>11.590999999999999</v>
      </c>
      <c r="Q844" s="5">
        <v>12.502000000000001</v>
      </c>
      <c r="R844" s="5">
        <v>12.231999999999999</v>
      </c>
      <c r="S844" s="5">
        <v>11.103</v>
      </c>
      <c r="T844" s="5">
        <v>10.675000000000001</v>
      </c>
      <c r="U844" s="5">
        <v>11.4</v>
      </c>
      <c r="V844" s="5">
        <v>11.922000000000001</v>
      </c>
      <c r="W844" s="5">
        <v>12.374000000000001</v>
      </c>
      <c r="X844" s="5">
        <v>10.795999999999999</v>
      </c>
      <c r="Y844" s="5">
        <v>9.8290000000000006</v>
      </c>
      <c r="Z844" s="5">
        <v>9.1240000000000006</v>
      </c>
      <c r="AA844" s="5">
        <v>10.587</v>
      </c>
      <c r="AB844" s="5">
        <v>11.994</v>
      </c>
      <c r="AC844" s="5">
        <v>13.302</v>
      </c>
      <c r="AD844" s="5">
        <v>12.481999999999999</v>
      </c>
      <c r="AE844" s="5">
        <v>12.494999999999999</v>
      </c>
      <c r="AF844" s="5">
        <v>12.547000000000001</v>
      </c>
      <c r="AG844" s="5">
        <v>11.853999999999999</v>
      </c>
      <c r="AH844" s="29" t="s">
        <v>369</v>
      </c>
      <c r="AI844" s="27" t="str">
        <f t="shared" si="174"/>
        <v/>
      </c>
      <c r="AJ844" s="36" t="str">
        <f t="shared" si="175"/>
        <v/>
      </c>
      <c r="AK844" s="21"/>
    </row>
    <row r="845" spans="1:37" x14ac:dyDescent="0.35">
      <c r="A845" s="4" t="s">
        <v>216</v>
      </c>
      <c r="B845" s="9" t="s">
        <v>217</v>
      </c>
      <c r="C845" s="9" t="s">
        <v>95</v>
      </c>
      <c r="D845" s="9" t="s">
        <v>96</v>
      </c>
      <c r="E845" s="5">
        <v>6.0000000000000001E-3</v>
      </c>
      <c r="F845" s="5">
        <v>6.0000000000000001E-3</v>
      </c>
      <c r="G845" s="5">
        <v>5.0000000000000001E-3</v>
      </c>
      <c r="H845" s="5">
        <v>5.0000000000000001E-3</v>
      </c>
      <c r="I845" s="5">
        <v>6.0000000000000001E-3</v>
      </c>
      <c r="J845" s="5">
        <v>6.0000000000000001E-3</v>
      </c>
      <c r="K845" s="5">
        <v>6.0000000000000001E-3</v>
      </c>
      <c r="L845" s="5">
        <v>5.0000000000000001E-3</v>
      </c>
      <c r="M845" s="5">
        <v>6.0000000000000001E-3</v>
      </c>
      <c r="N845" s="5">
        <v>6.0000000000000001E-3</v>
      </c>
      <c r="O845" s="5">
        <v>6.0000000000000001E-3</v>
      </c>
      <c r="P845" s="5">
        <v>7.0000000000000001E-3</v>
      </c>
      <c r="Q845" s="5">
        <v>7.0000000000000001E-3</v>
      </c>
      <c r="R845" s="5">
        <v>7.0000000000000001E-3</v>
      </c>
      <c r="S845" s="5">
        <v>6.0000000000000001E-3</v>
      </c>
      <c r="T845" s="5">
        <v>8.9999999999999993E-3</v>
      </c>
      <c r="U845" s="5">
        <v>4.0000000000000001E-3</v>
      </c>
      <c r="V845" s="5">
        <v>3.0000000000000001E-3</v>
      </c>
      <c r="W845" s="5">
        <v>8.9999999999999993E-3</v>
      </c>
      <c r="X845" s="5">
        <v>4.0000000000000001E-3</v>
      </c>
      <c r="Y845" s="5">
        <v>3.1E-2</v>
      </c>
      <c r="Z845" s="5">
        <v>9.4E-2</v>
      </c>
      <c r="AA845" s="5">
        <v>0.14299999999999999</v>
      </c>
      <c r="AB845" s="5">
        <v>0.20300000000000001</v>
      </c>
      <c r="AC845" s="5">
        <v>0.252</v>
      </c>
      <c r="AD845" s="5">
        <v>0.41099999999999998</v>
      </c>
      <c r="AE845" s="5">
        <v>0.68100000000000005</v>
      </c>
      <c r="AF845" s="5">
        <v>0.72299999999999998</v>
      </c>
      <c r="AG845" s="5">
        <v>0.76100000000000001</v>
      </c>
      <c r="AH845" s="29"/>
      <c r="AI845" s="27">
        <f t="shared" si="174"/>
        <v>0.76100000000000001</v>
      </c>
      <c r="AJ845" s="36">
        <f t="shared" si="175"/>
        <v>0.76100000000000001</v>
      </c>
      <c r="AK845" s="21"/>
    </row>
    <row r="846" spans="1:37" x14ac:dyDescent="0.35">
      <c r="A846" s="4" t="s">
        <v>216</v>
      </c>
      <c r="B846" s="9" t="s">
        <v>217</v>
      </c>
      <c r="C846" s="9" t="s">
        <v>97</v>
      </c>
      <c r="D846" s="9" t="s">
        <v>98</v>
      </c>
      <c r="E846" s="5">
        <v>1.0720000000000001</v>
      </c>
      <c r="F846" s="5">
        <v>1.1279999999999999</v>
      </c>
      <c r="G846" s="5">
        <v>1.0569999999999999</v>
      </c>
      <c r="H846" s="5">
        <v>1.054</v>
      </c>
      <c r="I846" s="5">
        <v>0.97399999999999998</v>
      </c>
      <c r="J846" s="5">
        <v>1.2290000000000001</v>
      </c>
      <c r="K846" s="5">
        <v>1.091</v>
      </c>
      <c r="L846" s="5">
        <v>0.97499999999999998</v>
      </c>
      <c r="M846" s="5">
        <v>1.0920000000000001</v>
      </c>
      <c r="N846" s="5">
        <v>1.1559999999999999</v>
      </c>
      <c r="O846" s="5">
        <v>1.2350000000000001</v>
      </c>
      <c r="P846" s="5">
        <v>1.302</v>
      </c>
      <c r="Q846" s="5">
        <v>1.4039999999999999</v>
      </c>
      <c r="R846" s="5">
        <v>1.391</v>
      </c>
      <c r="S846" s="5">
        <v>1.258</v>
      </c>
      <c r="T846" s="5">
        <v>1.387</v>
      </c>
      <c r="U846" s="5">
        <v>0.91900000000000004</v>
      </c>
      <c r="V846" s="5">
        <v>1.0269999999999999</v>
      </c>
      <c r="W846" s="5">
        <v>1.089</v>
      </c>
      <c r="X846" s="5">
        <v>1.117</v>
      </c>
      <c r="Y846" s="5">
        <v>1.125</v>
      </c>
      <c r="Z846" s="5">
        <v>1.169</v>
      </c>
      <c r="AA846" s="5">
        <v>1.2150000000000001</v>
      </c>
      <c r="AB846" s="5">
        <v>1.335</v>
      </c>
      <c r="AC846" s="5">
        <v>1.734</v>
      </c>
      <c r="AD846" s="5">
        <v>1.6479999999999999</v>
      </c>
      <c r="AE846" s="5">
        <v>1.6539999999999999</v>
      </c>
      <c r="AF846" s="5">
        <v>1.6990000000000001</v>
      </c>
      <c r="AG846" s="5">
        <v>2.1349999999999998</v>
      </c>
      <c r="AH846" s="29"/>
      <c r="AI846" s="27">
        <f t="shared" si="174"/>
        <v>2.1349999999999998</v>
      </c>
      <c r="AJ846" s="36">
        <f>AI846/3</f>
        <v>0.71166666666666656</v>
      </c>
      <c r="AK846" s="21" t="s">
        <v>375</v>
      </c>
    </row>
    <row r="847" spans="1:37" x14ac:dyDescent="0.35">
      <c r="A847" s="4" t="s">
        <v>216</v>
      </c>
      <c r="B847" s="9" t="s">
        <v>217</v>
      </c>
      <c r="C847" s="9" t="s">
        <v>99</v>
      </c>
      <c r="D847" s="9" t="s">
        <v>100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4.0000000000000001E-3</v>
      </c>
      <c r="X847" s="5">
        <v>6.0000000000000001E-3</v>
      </c>
      <c r="Y847" s="5">
        <v>6.0000000000000001E-3</v>
      </c>
      <c r="Z847" s="5">
        <v>0.01</v>
      </c>
      <c r="AA847" s="5">
        <v>1.2999999999999999E-2</v>
      </c>
      <c r="AB847" s="5">
        <v>2.5000000000000001E-2</v>
      </c>
      <c r="AC847" s="5">
        <v>1.2999999999999999E-2</v>
      </c>
      <c r="AD847" s="5">
        <v>2.1000000000000001E-2</v>
      </c>
      <c r="AE847" s="5">
        <v>2.8000000000000001E-2</v>
      </c>
      <c r="AF847" s="5">
        <v>1.4999999999999999E-2</v>
      </c>
      <c r="AG847" s="5">
        <v>8.0000000000000002E-3</v>
      </c>
      <c r="AH847" s="29"/>
      <c r="AI847" s="27">
        <f t="shared" si="174"/>
        <v>8.0000000000000002E-3</v>
      </c>
      <c r="AJ847" s="36">
        <f t="shared" si="175"/>
        <v>8.0000000000000002E-3</v>
      </c>
      <c r="AK847" s="21"/>
    </row>
    <row r="848" spans="1:37" x14ac:dyDescent="0.35">
      <c r="A848" s="4" t="s">
        <v>216</v>
      </c>
      <c r="B848" s="9" t="s">
        <v>217</v>
      </c>
      <c r="C848" s="9" t="s">
        <v>101</v>
      </c>
      <c r="D848" s="9" t="s">
        <v>102</v>
      </c>
      <c r="E848" s="5">
        <v>7.4999999999999997E-2</v>
      </c>
      <c r="F848" s="5">
        <v>7.8E-2</v>
      </c>
      <c r="G848" s="5">
        <v>7.0999999999999994E-2</v>
      </c>
      <c r="H848" s="5">
        <v>7.0000000000000007E-2</v>
      </c>
      <c r="I848" s="5">
        <v>6.5000000000000002E-2</v>
      </c>
      <c r="J848" s="5">
        <v>8.3000000000000004E-2</v>
      </c>
      <c r="K848" s="5">
        <v>7.1999999999999995E-2</v>
      </c>
      <c r="L848" s="5">
        <v>6.4000000000000001E-2</v>
      </c>
      <c r="M848" s="5">
        <v>7.2999999999999995E-2</v>
      </c>
      <c r="N848" s="5">
        <v>7.5999999999999998E-2</v>
      </c>
      <c r="O848" s="5">
        <v>8.3000000000000004E-2</v>
      </c>
      <c r="P848" s="5">
        <v>8.6999999999999994E-2</v>
      </c>
      <c r="Q848" s="5">
        <v>9.5000000000000001E-2</v>
      </c>
      <c r="R848" s="5">
        <v>9.1999999999999998E-2</v>
      </c>
      <c r="S848" s="5">
        <v>0.08</v>
      </c>
      <c r="T848" s="5">
        <v>7.8E-2</v>
      </c>
      <c r="U848" s="5">
        <v>0.106</v>
      </c>
      <c r="V848" s="5">
        <v>0.124</v>
      </c>
      <c r="W848" s="5">
        <v>0.14099999999999999</v>
      </c>
      <c r="X848" s="5">
        <v>0.15</v>
      </c>
      <c r="Y848" s="5">
        <v>0.13700000000000001</v>
      </c>
      <c r="Z848" s="5">
        <v>0.105</v>
      </c>
      <c r="AA848" s="5">
        <v>0.10299999999999999</v>
      </c>
      <c r="AB848" s="5">
        <v>0.104</v>
      </c>
      <c r="AC848" s="5">
        <v>0.108</v>
      </c>
      <c r="AD848" s="5">
        <v>0.128</v>
      </c>
      <c r="AE848" s="5">
        <v>0.105</v>
      </c>
      <c r="AF848" s="5">
        <v>9.4E-2</v>
      </c>
      <c r="AG848" s="5">
        <v>8.2000000000000003E-2</v>
      </c>
      <c r="AH848" s="29"/>
      <c r="AI848" s="27">
        <f t="shared" si="174"/>
        <v>8.2000000000000003E-2</v>
      </c>
      <c r="AJ848" s="36">
        <f t="shared" si="175"/>
        <v>8.2000000000000003E-2</v>
      </c>
      <c r="AK848" s="21"/>
    </row>
    <row r="849" spans="1:37" x14ac:dyDescent="0.35">
      <c r="A849" s="4" t="s">
        <v>216</v>
      </c>
      <c r="B849" s="9" t="s">
        <v>217</v>
      </c>
      <c r="C849" s="9" t="s">
        <v>103</v>
      </c>
      <c r="D849" s="9" t="s">
        <v>104</v>
      </c>
      <c r="E849" s="5">
        <v>1.845</v>
      </c>
      <c r="F849" s="5">
        <v>1.694</v>
      </c>
      <c r="G849" s="5">
        <v>1.851</v>
      </c>
      <c r="H849" s="5">
        <v>1.976</v>
      </c>
      <c r="I849" s="5">
        <v>2.3340000000000001</v>
      </c>
      <c r="J849" s="5">
        <v>2.6709999999999998</v>
      </c>
      <c r="K849" s="5">
        <v>2.8889999999999998</v>
      </c>
      <c r="L849" s="5">
        <v>2.734</v>
      </c>
      <c r="M849" s="5">
        <v>2.8610000000000002</v>
      </c>
      <c r="N849" s="5">
        <v>3.2650000000000001</v>
      </c>
      <c r="O849" s="5">
        <v>3.8519999999999999</v>
      </c>
      <c r="P849" s="5">
        <v>3.9860000000000002</v>
      </c>
      <c r="Q849" s="5">
        <v>4.3360000000000003</v>
      </c>
      <c r="R849" s="5">
        <v>4.5599999999999996</v>
      </c>
      <c r="S849" s="5">
        <v>4.6559999999999997</v>
      </c>
      <c r="T849" s="5">
        <v>4.7220000000000004</v>
      </c>
      <c r="U849" s="5">
        <v>4.9859999999999998</v>
      </c>
      <c r="V849" s="5">
        <v>4.8639999999999999</v>
      </c>
      <c r="W849" s="5">
        <v>4.7750000000000004</v>
      </c>
      <c r="X849" s="5">
        <v>4.5780000000000003</v>
      </c>
      <c r="Y849" s="5">
        <v>4.3070000000000004</v>
      </c>
      <c r="Z849" s="5">
        <v>4.0129999999999999</v>
      </c>
      <c r="AA849" s="5">
        <v>4.2709999999999999</v>
      </c>
      <c r="AB849" s="5">
        <v>4.5780000000000003</v>
      </c>
      <c r="AC849" s="5">
        <v>5.2119999999999997</v>
      </c>
      <c r="AD849" s="5">
        <v>4.694</v>
      </c>
      <c r="AE849" s="5">
        <v>5.0819999999999999</v>
      </c>
      <c r="AF849" s="5">
        <v>5.6580000000000004</v>
      </c>
      <c r="AG849" s="5">
        <v>6.0990000000000002</v>
      </c>
      <c r="AH849" s="35"/>
      <c r="AI849" s="24">
        <f>SUM(AI850:AI855)</f>
        <v>0</v>
      </c>
      <c r="AJ849" s="25">
        <f>SUM(AJ850:AJ855)</f>
        <v>0</v>
      </c>
      <c r="AK849" s="21"/>
    </row>
    <row r="850" spans="1:37" x14ac:dyDescent="0.35">
      <c r="A850" s="4" t="s">
        <v>216</v>
      </c>
      <c r="B850" s="9" t="s">
        <v>217</v>
      </c>
      <c r="C850" s="9" t="s">
        <v>105</v>
      </c>
      <c r="D850" s="9" t="s">
        <v>106</v>
      </c>
      <c r="E850" s="5">
        <v>0.53900000000000003</v>
      </c>
      <c r="F850" s="5">
        <v>0.501</v>
      </c>
      <c r="G850" s="5">
        <v>0.54700000000000004</v>
      </c>
      <c r="H850" s="5">
        <v>0.57999999999999996</v>
      </c>
      <c r="I850" s="5">
        <v>0.68</v>
      </c>
      <c r="J850" s="5">
        <v>0.76400000000000001</v>
      </c>
      <c r="K850" s="5">
        <v>0.83099999999999996</v>
      </c>
      <c r="L850" s="5">
        <v>0.80300000000000005</v>
      </c>
      <c r="M850" s="5">
        <v>0.83099999999999996</v>
      </c>
      <c r="N850" s="5">
        <v>0.93700000000000006</v>
      </c>
      <c r="O850" s="5">
        <v>1.0780000000000001</v>
      </c>
      <c r="P850" s="5">
        <v>1.1220000000000001</v>
      </c>
      <c r="Q850" s="5">
        <v>1.2150000000000001</v>
      </c>
      <c r="R850" s="5">
        <v>1.268</v>
      </c>
      <c r="S850" s="5">
        <v>1.31</v>
      </c>
      <c r="T850" s="5">
        <v>1.4510000000000001</v>
      </c>
      <c r="U850" s="5">
        <v>1.5549999999999999</v>
      </c>
      <c r="V850" s="5">
        <v>1.476</v>
      </c>
      <c r="W850" s="5">
        <v>1.5209999999999999</v>
      </c>
      <c r="X850" s="5">
        <v>1.546</v>
      </c>
      <c r="Y850" s="5">
        <v>1.466</v>
      </c>
      <c r="Z850" s="5">
        <v>1.504</v>
      </c>
      <c r="AA850" s="5">
        <v>1.554</v>
      </c>
      <c r="AB850" s="5">
        <v>1.6679999999999999</v>
      </c>
      <c r="AC850" s="5">
        <v>1.9350000000000001</v>
      </c>
      <c r="AD850" s="5">
        <v>1.772</v>
      </c>
      <c r="AE850" s="5">
        <v>1.9259999999999999</v>
      </c>
      <c r="AF850" s="5">
        <v>2.1619999999999999</v>
      </c>
      <c r="AG850" s="5">
        <v>2.3540000000000001</v>
      </c>
      <c r="AH850" s="29" t="s">
        <v>369</v>
      </c>
      <c r="AI850" s="27" t="str">
        <f t="shared" ref="AI850:AI855" si="176">IF(AH850="X","",AG850)</f>
        <v/>
      </c>
      <c r="AJ850" s="36" t="str">
        <f t="shared" si="175"/>
        <v/>
      </c>
      <c r="AK850" s="21"/>
    </row>
    <row r="851" spans="1:37" x14ac:dyDescent="0.35">
      <c r="A851" s="4" t="s">
        <v>216</v>
      </c>
      <c r="B851" s="9" t="s">
        <v>217</v>
      </c>
      <c r="C851" s="9" t="s">
        <v>107</v>
      </c>
      <c r="D851" s="9" t="s">
        <v>108</v>
      </c>
      <c r="E851" s="5">
        <v>1.145</v>
      </c>
      <c r="F851" s="5">
        <v>1.038</v>
      </c>
      <c r="G851" s="5">
        <v>1.1140000000000001</v>
      </c>
      <c r="H851" s="5">
        <v>1.1950000000000001</v>
      </c>
      <c r="I851" s="5">
        <v>1.423</v>
      </c>
      <c r="J851" s="5">
        <v>1.6379999999999999</v>
      </c>
      <c r="K851" s="5">
        <v>1.7789999999999999</v>
      </c>
      <c r="L851" s="5">
        <v>1.661</v>
      </c>
      <c r="M851" s="5">
        <v>1.7470000000000001</v>
      </c>
      <c r="N851" s="5">
        <v>2</v>
      </c>
      <c r="O851" s="5">
        <v>2.3919999999999999</v>
      </c>
      <c r="P851" s="5">
        <v>2.4729999999999999</v>
      </c>
      <c r="Q851" s="5">
        <v>2.6829999999999998</v>
      </c>
      <c r="R851" s="5">
        <v>2.8570000000000002</v>
      </c>
      <c r="S851" s="5">
        <v>2.9119999999999999</v>
      </c>
      <c r="T851" s="5">
        <v>2.8159999999999998</v>
      </c>
      <c r="U851" s="5">
        <v>2.9</v>
      </c>
      <c r="V851" s="5">
        <v>2.7930000000000001</v>
      </c>
      <c r="W851" s="5">
        <v>2.6139999999999999</v>
      </c>
      <c r="X851" s="5">
        <v>2.4180000000000001</v>
      </c>
      <c r="Y851" s="5">
        <v>2.2400000000000002</v>
      </c>
      <c r="Z851" s="5">
        <v>2.0209999999999999</v>
      </c>
      <c r="AA851" s="5">
        <v>2.1389999999999998</v>
      </c>
      <c r="AB851" s="5">
        <v>2.2280000000000002</v>
      </c>
      <c r="AC851" s="5">
        <v>2.5099999999999998</v>
      </c>
      <c r="AD851" s="5">
        <v>2.1240000000000001</v>
      </c>
      <c r="AE851" s="5">
        <v>2.3170000000000002</v>
      </c>
      <c r="AF851" s="5">
        <v>2.613</v>
      </c>
      <c r="AG851" s="5">
        <v>2.698</v>
      </c>
      <c r="AH851" s="29" t="s">
        <v>369</v>
      </c>
      <c r="AI851" s="27" t="str">
        <f t="shared" si="176"/>
        <v/>
      </c>
      <c r="AJ851" s="36" t="str">
        <f t="shared" si="175"/>
        <v/>
      </c>
      <c r="AK851" s="21"/>
    </row>
    <row r="852" spans="1:37" x14ac:dyDescent="0.35">
      <c r="A852" s="4" t="s">
        <v>216</v>
      </c>
      <c r="B852" s="9" t="s">
        <v>217</v>
      </c>
      <c r="C852" s="9" t="s">
        <v>109</v>
      </c>
      <c r="D852" s="9" t="s">
        <v>110</v>
      </c>
      <c r="E852" s="5">
        <v>1.7000000000000001E-2</v>
      </c>
      <c r="F852" s="5">
        <v>1.6E-2</v>
      </c>
      <c r="G852" s="5">
        <v>1.6E-2</v>
      </c>
      <c r="H852" s="5">
        <v>1.7999999999999999E-2</v>
      </c>
      <c r="I852" s="5">
        <v>2.1000000000000001E-2</v>
      </c>
      <c r="J852" s="5">
        <v>2.4E-2</v>
      </c>
      <c r="K852" s="5">
        <v>2.7E-2</v>
      </c>
      <c r="L852" s="5">
        <v>2.5000000000000001E-2</v>
      </c>
      <c r="M852" s="5">
        <v>2.5999999999999999E-2</v>
      </c>
      <c r="N852" s="5">
        <v>3.1E-2</v>
      </c>
      <c r="O852" s="5">
        <v>3.5999999999999997E-2</v>
      </c>
      <c r="P852" s="5">
        <v>3.6999999999999998E-2</v>
      </c>
      <c r="Q852" s="5">
        <v>0.04</v>
      </c>
      <c r="R852" s="5">
        <v>4.2999999999999997E-2</v>
      </c>
      <c r="S852" s="5">
        <v>4.3999999999999997E-2</v>
      </c>
      <c r="T852" s="5">
        <v>4.2999999999999997E-2</v>
      </c>
      <c r="U852" s="5">
        <v>6.4000000000000001E-2</v>
      </c>
      <c r="V852" s="5">
        <v>5.7000000000000002E-2</v>
      </c>
      <c r="W852" s="5">
        <v>5.8999999999999997E-2</v>
      </c>
      <c r="X852" s="5">
        <v>4.5999999999999999E-2</v>
      </c>
      <c r="Y852" s="5">
        <v>4.3999999999999997E-2</v>
      </c>
      <c r="Z852" s="5">
        <v>8.5000000000000006E-2</v>
      </c>
      <c r="AA852" s="5">
        <v>0.11600000000000001</v>
      </c>
      <c r="AB852" s="5">
        <v>0.122</v>
      </c>
      <c r="AC852" s="5">
        <v>0.122</v>
      </c>
      <c r="AD852" s="5">
        <v>0.13300000000000001</v>
      </c>
      <c r="AE852" s="5">
        <v>0.127</v>
      </c>
      <c r="AF852" s="5">
        <v>0.156</v>
      </c>
      <c r="AG852" s="5">
        <v>0.29699999999999999</v>
      </c>
      <c r="AH852" s="29" t="s">
        <v>369</v>
      </c>
      <c r="AI852" s="27" t="str">
        <f t="shared" si="176"/>
        <v/>
      </c>
      <c r="AJ852" s="36" t="str">
        <f t="shared" si="175"/>
        <v/>
      </c>
      <c r="AK852" s="21"/>
    </row>
    <row r="853" spans="1:37" x14ac:dyDescent="0.35">
      <c r="A853" s="4" t="s">
        <v>216</v>
      </c>
      <c r="B853" s="9" t="s">
        <v>217</v>
      </c>
      <c r="C853" s="9" t="s">
        <v>111</v>
      </c>
      <c r="D853" s="9" t="s">
        <v>112</v>
      </c>
      <c r="E853" s="5">
        <v>0.11799999999999999</v>
      </c>
      <c r="F853" s="5">
        <v>0.114</v>
      </c>
      <c r="G853" s="5">
        <v>0.14799999999999999</v>
      </c>
      <c r="H853" s="5">
        <v>0.156</v>
      </c>
      <c r="I853" s="5">
        <v>0.17499999999999999</v>
      </c>
      <c r="J853" s="5">
        <v>0.20499999999999999</v>
      </c>
      <c r="K853" s="5">
        <v>0.21099999999999999</v>
      </c>
      <c r="L853" s="5">
        <v>0.20300000000000001</v>
      </c>
      <c r="M853" s="5">
        <v>0.214</v>
      </c>
      <c r="N853" s="5">
        <v>0.249</v>
      </c>
      <c r="O853" s="5">
        <v>0.28599999999999998</v>
      </c>
      <c r="P853" s="5">
        <v>0.29299999999999998</v>
      </c>
      <c r="Q853" s="5">
        <v>0.33300000000000002</v>
      </c>
      <c r="R853" s="5">
        <v>0.32500000000000001</v>
      </c>
      <c r="S853" s="5">
        <v>0.318</v>
      </c>
      <c r="T853" s="5">
        <v>0.34699999999999998</v>
      </c>
      <c r="U853" s="5">
        <v>0.41</v>
      </c>
      <c r="V853" s="5">
        <v>0.47099999999999997</v>
      </c>
      <c r="W853" s="5">
        <v>0.5</v>
      </c>
      <c r="X853" s="5">
        <v>0.48799999999999999</v>
      </c>
      <c r="Y853" s="5">
        <v>0.49</v>
      </c>
      <c r="Z853" s="5">
        <v>0.34300000000000003</v>
      </c>
      <c r="AA853" s="5">
        <v>0.36799999999999999</v>
      </c>
      <c r="AB853" s="5">
        <v>0.442</v>
      </c>
      <c r="AC853" s="5">
        <v>0.50900000000000001</v>
      </c>
      <c r="AD853" s="5">
        <v>0.51</v>
      </c>
      <c r="AE853" s="5">
        <v>0.52300000000000002</v>
      </c>
      <c r="AF853" s="5">
        <v>0.51</v>
      </c>
      <c r="AG853" s="5">
        <v>0.46</v>
      </c>
      <c r="AH853" s="29" t="s">
        <v>369</v>
      </c>
      <c r="AI853" s="27" t="str">
        <f t="shared" si="176"/>
        <v/>
      </c>
      <c r="AJ853" s="36" t="str">
        <f t="shared" si="175"/>
        <v/>
      </c>
      <c r="AK853" s="21"/>
    </row>
    <row r="854" spans="1:37" x14ac:dyDescent="0.35">
      <c r="A854" s="4" t="s">
        <v>216</v>
      </c>
      <c r="B854" s="9" t="s">
        <v>217</v>
      </c>
      <c r="C854" s="9" t="s">
        <v>113</v>
      </c>
      <c r="D854" s="9" t="s">
        <v>114</v>
      </c>
      <c r="E854" s="5">
        <v>0</v>
      </c>
      <c r="F854" s="5">
        <v>0</v>
      </c>
      <c r="G854" s="5">
        <v>1E-3</v>
      </c>
      <c r="H854" s="5">
        <v>1E-3</v>
      </c>
      <c r="I854" s="5">
        <v>1E-3</v>
      </c>
      <c r="J854" s="5">
        <v>1E-3</v>
      </c>
      <c r="K854" s="5">
        <v>1E-3</v>
      </c>
      <c r="L854" s="5">
        <v>1E-3</v>
      </c>
      <c r="M854" s="5">
        <v>1E-3</v>
      </c>
      <c r="N854" s="5">
        <v>1E-3</v>
      </c>
      <c r="O854" s="5">
        <v>1E-3</v>
      </c>
      <c r="P854" s="5">
        <v>1E-3</v>
      </c>
      <c r="Q854" s="5">
        <v>1E-3</v>
      </c>
      <c r="R854" s="5">
        <v>1E-3</v>
      </c>
      <c r="S854" s="5">
        <v>1E-3</v>
      </c>
      <c r="T854" s="5">
        <v>0</v>
      </c>
      <c r="U854" s="5">
        <v>0</v>
      </c>
      <c r="V854" s="5">
        <v>0</v>
      </c>
      <c r="W854" s="5">
        <v>0</v>
      </c>
      <c r="X854" s="5">
        <v>2E-3</v>
      </c>
      <c r="Y854" s="5">
        <v>3.0000000000000001E-3</v>
      </c>
      <c r="Z854" s="5">
        <v>0.01</v>
      </c>
      <c r="AA854" s="5">
        <v>2.5999999999999999E-2</v>
      </c>
      <c r="AB854" s="5">
        <v>3.2000000000000001E-2</v>
      </c>
      <c r="AC854" s="5">
        <v>4.2999999999999997E-2</v>
      </c>
      <c r="AD854" s="5">
        <v>5.0999999999999997E-2</v>
      </c>
      <c r="AE854" s="5">
        <v>7.6999999999999999E-2</v>
      </c>
      <c r="AF854" s="5">
        <v>0.109</v>
      </c>
      <c r="AG854" s="5">
        <v>0.19400000000000001</v>
      </c>
      <c r="AH854" s="29" t="s">
        <v>369</v>
      </c>
      <c r="AI854" s="27" t="str">
        <f t="shared" si="176"/>
        <v/>
      </c>
      <c r="AJ854" s="36" t="str">
        <f t="shared" si="175"/>
        <v/>
      </c>
      <c r="AK854" s="21"/>
    </row>
    <row r="855" spans="1:37" x14ac:dyDescent="0.35">
      <c r="A855" s="4" t="s">
        <v>216</v>
      </c>
      <c r="B855" s="9" t="s">
        <v>217</v>
      </c>
      <c r="C855" s="9" t="s">
        <v>115</v>
      </c>
      <c r="D855" s="9" t="s">
        <v>116</v>
      </c>
      <c r="E855" s="5">
        <v>2.5999999999999999E-2</v>
      </c>
      <c r="F855" s="5">
        <v>2.5000000000000001E-2</v>
      </c>
      <c r="G855" s="5">
        <v>2.5000000000000001E-2</v>
      </c>
      <c r="H855" s="5">
        <v>2.5999999999999999E-2</v>
      </c>
      <c r="I855" s="5">
        <v>3.4000000000000002E-2</v>
      </c>
      <c r="J855" s="5">
        <v>3.7999999999999999E-2</v>
      </c>
      <c r="K855" s="5">
        <v>0.04</v>
      </c>
      <c r="L855" s="5">
        <v>4.1000000000000002E-2</v>
      </c>
      <c r="M855" s="5">
        <v>4.1000000000000002E-2</v>
      </c>
      <c r="N855" s="5">
        <v>4.7E-2</v>
      </c>
      <c r="O855" s="5">
        <v>5.8999999999999997E-2</v>
      </c>
      <c r="P855" s="5">
        <v>5.8999999999999997E-2</v>
      </c>
      <c r="Q855" s="5">
        <v>6.5000000000000002E-2</v>
      </c>
      <c r="R855" s="5">
        <v>6.6000000000000003E-2</v>
      </c>
      <c r="S855" s="5">
        <v>7.0999999999999994E-2</v>
      </c>
      <c r="T855" s="5">
        <v>6.5000000000000002E-2</v>
      </c>
      <c r="U855" s="5">
        <v>5.7000000000000002E-2</v>
      </c>
      <c r="V855" s="5">
        <v>6.8000000000000005E-2</v>
      </c>
      <c r="W855" s="5">
        <v>8.1000000000000003E-2</v>
      </c>
      <c r="X855" s="5">
        <v>7.8E-2</v>
      </c>
      <c r="Y855" s="5">
        <v>6.5000000000000002E-2</v>
      </c>
      <c r="Z855" s="5">
        <v>5.0999999999999997E-2</v>
      </c>
      <c r="AA855" s="5">
        <v>6.7000000000000004E-2</v>
      </c>
      <c r="AB855" s="5">
        <v>8.5000000000000006E-2</v>
      </c>
      <c r="AC855" s="5">
        <v>9.2999999999999999E-2</v>
      </c>
      <c r="AD855" s="5">
        <v>0.104</v>
      </c>
      <c r="AE855" s="5">
        <v>0.112</v>
      </c>
      <c r="AF855" s="5">
        <v>0.108</v>
      </c>
      <c r="AG855" s="5">
        <v>9.6000000000000002E-2</v>
      </c>
      <c r="AH855" s="29" t="s">
        <v>369</v>
      </c>
      <c r="AI855" s="27" t="str">
        <f t="shared" si="176"/>
        <v/>
      </c>
      <c r="AJ855" s="36" t="str">
        <f t="shared" si="175"/>
        <v/>
      </c>
      <c r="AK855" s="21"/>
    </row>
    <row r="856" spans="1:37" x14ac:dyDescent="0.35">
      <c r="A856" s="4" t="s">
        <v>216</v>
      </c>
      <c r="B856" s="9" t="s">
        <v>217</v>
      </c>
      <c r="C856" s="9" t="s">
        <v>117</v>
      </c>
      <c r="D856" s="9" t="s">
        <v>118</v>
      </c>
      <c r="E856" s="5">
        <v>2.9449999999999998</v>
      </c>
      <c r="F856" s="5">
        <v>2.7170000000000001</v>
      </c>
      <c r="G856" s="5">
        <v>3.1339999999999999</v>
      </c>
      <c r="H856" s="5">
        <v>3.21</v>
      </c>
      <c r="I856" s="5">
        <v>3.9350000000000001</v>
      </c>
      <c r="J856" s="5">
        <v>4.609</v>
      </c>
      <c r="K856" s="5">
        <v>5.0709999999999997</v>
      </c>
      <c r="L856" s="5">
        <v>5.194</v>
      </c>
      <c r="M856" s="5">
        <v>5.181</v>
      </c>
      <c r="N856" s="5">
        <v>5.7619999999999996</v>
      </c>
      <c r="O856" s="5">
        <v>6.1550000000000002</v>
      </c>
      <c r="P856" s="5">
        <v>6.8230000000000004</v>
      </c>
      <c r="Q856" s="5">
        <v>7.5940000000000003</v>
      </c>
      <c r="R856" s="5">
        <v>7.7480000000000002</v>
      </c>
      <c r="S856" s="5">
        <v>7.9139999999999997</v>
      </c>
      <c r="T856" s="5">
        <v>6.9560000000000004</v>
      </c>
      <c r="U856" s="5">
        <v>7.1130000000000004</v>
      </c>
      <c r="V856" s="5">
        <v>6.2880000000000003</v>
      </c>
      <c r="W856" s="5">
        <v>6.9059999999999997</v>
      </c>
      <c r="X856" s="5">
        <v>6.3049999999999997</v>
      </c>
      <c r="Y856" s="5">
        <v>5.6630000000000003</v>
      </c>
      <c r="Z856" s="5">
        <v>5.6260000000000003</v>
      </c>
      <c r="AA856" s="5">
        <v>5.67</v>
      </c>
      <c r="AB856" s="5">
        <v>6.3280000000000003</v>
      </c>
      <c r="AC856" s="5">
        <v>7.9619999999999997</v>
      </c>
      <c r="AD856" s="5">
        <v>6.6210000000000004</v>
      </c>
      <c r="AE856" s="5">
        <v>7.6340000000000003</v>
      </c>
      <c r="AF856" s="5">
        <v>9.4359999999999999</v>
      </c>
      <c r="AG856" s="5">
        <v>12.433</v>
      </c>
      <c r="AH856" s="35"/>
      <c r="AI856" s="24">
        <f>SUM(AI857:AI862)</f>
        <v>1.9380000000000002</v>
      </c>
      <c r="AJ856" s="25">
        <f>SUM(AJ857:AJ862)</f>
        <v>0.64600000000000002</v>
      </c>
      <c r="AK856" s="21"/>
    </row>
    <row r="857" spans="1:37" x14ac:dyDescent="0.35">
      <c r="A857" s="4" t="s">
        <v>216</v>
      </c>
      <c r="B857" s="9" t="s">
        <v>217</v>
      </c>
      <c r="C857" s="9" t="s">
        <v>119</v>
      </c>
      <c r="D857" s="9" t="s">
        <v>120</v>
      </c>
      <c r="E857" s="5">
        <v>0.11700000000000001</v>
      </c>
      <c r="F857" s="5">
        <v>0.10299999999999999</v>
      </c>
      <c r="G857" s="5">
        <v>0.105</v>
      </c>
      <c r="H857" s="5">
        <v>0.107</v>
      </c>
      <c r="I857" s="5">
        <v>0.14000000000000001</v>
      </c>
      <c r="J857" s="5">
        <v>0.16300000000000001</v>
      </c>
      <c r="K857" s="5">
        <v>0.187</v>
      </c>
      <c r="L857" s="5">
        <v>0.189</v>
      </c>
      <c r="M857" s="5">
        <v>0.188</v>
      </c>
      <c r="N857" s="5">
        <v>0.20599999999999999</v>
      </c>
      <c r="O857" s="5">
        <v>0.224</v>
      </c>
      <c r="P857" s="5">
        <v>0.251</v>
      </c>
      <c r="Q857" s="5">
        <v>0.27200000000000002</v>
      </c>
      <c r="R857" s="5">
        <v>0.28199999999999997</v>
      </c>
      <c r="S857" s="5">
        <v>0.25900000000000001</v>
      </c>
      <c r="T857" s="5">
        <v>0.25600000000000001</v>
      </c>
      <c r="U857" s="5">
        <v>0.17499999999999999</v>
      </c>
      <c r="V857" s="5">
        <v>0.17899999999999999</v>
      </c>
      <c r="W857" s="5">
        <v>0.222</v>
      </c>
      <c r="X857" s="5">
        <v>0.16500000000000001</v>
      </c>
      <c r="Y857" s="5">
        <v>0.16900000000000001</v>
      </c>
      <c r="Z857" s="5">
        <v>0.23699999999999999</v>
      </c>
      <c r="AA857" s="5">
        <v>0.115</v>
      </c>
      <c r="AB857" s="5">
        <v>0.34100000000000003</v>
      </c>
      <c r="AC857" s="5">
        <v>0.27400000000000002</v>
      </c>
      <c r="AD857" s="5">
        <v>0.253</v>
      </c>
      <c r="AE857" s="5">
        <v>0.28299999999999997</v>
      </c>
      <c r="AF857" s="5">
        <v>0.58499999999999996</v>
      </c>
      <c r="AG857" s="5">
        <v>1.4510000000000001</v>
      </c>
      <c r="AH857" s="29"/>
      <c r="AI857" s="27">
        <f t="shared" ref="AI857:AI862" si="177">IF(AH857="X","",AG857)</f>
        <v>1.4510000000000001</v>
      </c>
      <c r="AJ857" s="36">
        <f>AI857/3</f>
        <v>0.48366666666666669</v>
      </c>
      <c r="AK857" s="21" t="s">
        <v>375</v>
      </c>
    </row>
    <row r="858" spans="1:37" x14ac:dyDescent="0.35">
      <c r="A858" s="4" t="s">
        <v>216</v>
      </c>
      <c r="B858" s="9" t="s">
        <v>217</v>
      </c>
      <c r="C858" s="9" t="s">
        <v>121</v>
      </c>
      <c r="D858" s="9" t="s">
        <v>122</v>
      </c>
      <c r="E858" s="5">
        <v>1.8740000000000001</v>
      </c>
      <c r="F858" s="5">
        <v>1.764</v>
      </c>
      <c r="G858" s="5">
        <v>2.1640000000000001</v>
      </c>
      <c r="H858" s="5">
        <v>2.2120000000000002</v>
      </c>
      <c r="I858" s="5">
        <v>2.6459999999999999</v>
      </c>
      <c r="J858" s="5">
        <v>3.117</v>
      </c>
      <c r="K858" s="5">
        <v>3.36</v>
      </c>
      <c r="L858" s="5">
        <v>3.4510000000000001</v>
      </c>
      <c r="M858" s="5">
        <v>3.4630000000000001</v>
      </c>
      <c r="N858" s="5">
        <v>3.875</v>
      </c>
      <c r="O858" s="5">
        <v>4.117</v>
      </c>
      <c r="P858" s="5">
        <v>4.5309999999999997</v>
      </c>
      <c r="Q858" s="5">
        <v>5.1109999999999998</v>
      </c>
      <c r="R858" s="5">
        <v>5.1829999999999998</v>
      </c>
      <c r="S858" s="5">
        <v>5.4290000000000003</v>
      </c>
      <c r="T858" s="5">
        <v>4.4660000000000002</v>
      </c>
      <c r="U858" s="5">
        <v>4.79</v>
      </c>
      <c r="V858" s="5">
        <v>4.3490000000000002</v>
      </c>
      <c r="W858" s="5">
        <v>4.7629999999999999</v>
      </c>
      <c r="X858" s="5">
        <v>4.34</v>
      </c>
      <c r="Y858" s="5">
        <v>3.7909999999999999</v>
      </c>
      <c r="Z858" s="5">
        <v>3.7229999999999999</v>
      </c>
      <c r="AA858" s="5">
        <v>3.75</v>
      </c>
      <c r="AB858" s="5">
        <v>4.1310000000000002</v>
      </c>
      <c r="AC858" s="5">
        <v>5.6130000000000004</v>
      </c>
      <c r="AD858" s="5">
        <v>4.5590000000000002</v>
      </c>
      <c r="AE858" s="5">
        <v>5.1740000000000004</v>
      </c>
      <c r="AF858" s="5">
        <v>6.2610000000000001</v>
      </c>
      <c r="AG858" s="5">
        <v>8.1039999999999992</v>
      </c>
      <c r="AH858" s="29" t="s">
        <v>369</v>
      </c>
      <c r="AI858" s="27" t="str">
        <f t="shared" si="177"/>
        <v/>
      </c>
      <c r="AJ858" s="36" t="str">
        <f t="shared" si="175"/>
        <v/>
      </c>
      <c r="AK858" s="21"/>
    </row>
    <row r="859" spans="1:37" x14ac:dyDescent="0.35">
      <c r="A859" s="4" t="s">
        <v>216</v>
      </c>
      <c r="B859" s="9" t="s">
        <v>217</v>
      </c>
      <c r="C859" s="9" t="s">
        <v>123</v>
      </c>
      <c r="D859" s="9" t="s">
        <v>124</v>
      </c>
      <c r="E859" s="5">
        <v>0.69699999999999995</v>
      </c>
      <c r="F859" s="5">
        <v>0.622</v>
      </c>
      <c r="G859" s="5">
        <v>0.63400000000000001</v>
      </c>
      <c r="H859" s="5">
        <v>0.65300000000000002</v>
      </c>
      <c r="I859" s="5">
        <v>0.84299999999999997</v>
      </c>
      <c r="J859" s="5">
        <v>0.97499999999999998</v>
      </c>
      <c r="K859" s="5">
        <v>1.119</v>
      </c>
      <c r="L859" s="5">
        <v>1.139</v>
      </c>
      <c r="M859" s="5">
        <v>1.123</v>
      </c>
      <c r="N859" s="5">
        <v>1.2350000000000001</v>
      </c>
      <c r="O859" s="5">
        <v>1.3320000000000001</v>
      </c>
      <c r="P859" s="5">
        <v>1.4990000000000001</v>
      </c>
      <c r="Q859" s="5">
        <v>1.627</v>
      </c>
      <c r="R859" s="5">
        <v>1.681</v>
      </c>
      <c r="S859" s="5">
        <v>1.6379999999999999</v>
      </c>
      <c r="T859" s="5">
        <v>1.6180000000000001</v>
      </c>
      <c r="U859" s="5">
        <v>1.4850000000000001</v>
      </c>
      <c r="V859" s="5">
        <v>1.2090000000000001</v>
      </c>
      <c r="W859" s="5">
        <v>1.357</v>
      </c>
      <c r="X859" s="5">
        <v>1.258</v>
      </c>
      <c r="Y859" s="5">
        <v>1.234</v>
      </c>
      <c r="Z859" s="5">
        <v>1.1499999999999999</v>
      </c>
      <c r="AA859" s="5">
        <v>1.238</v>
      </c>
      <c r="AB859" s="5">
        <v>1.25</v>
      </c>
      <c r="AC859" s="5">
        <v>1.4119999999999999</v>
      </c>
      <c r="AD859" s="5">
        <v>1.216</v>
      </c>
      <c r="AE859" s="5">
        <v>1.383</v>
      </c>
      <c r="AF859" s="5">
        <v>1.5029999999999999</v>
      </c>
      <c r="AG859" s="5">
        <v>1.6020000000000001</v>
      </c>
      <c r="AH859" s="29" t="s">
        <v>369</v>
      </c>
      <c r="AI859" s="27" t="str">
        <f t="shared" si="177"/>
        <v/>
      </c>
      <c r="AJ859" s="36" t="str">
        <f t="shared" si="175"/>
        <v/>
      </c>
      <c r="AK859" s="21"/>
    </row>
    <row r="860" spans="1:37" x14ac:dyDescent="0.35">
      <c r="A860" s="4" t="s">
        <v>216</v>
      </c>
      <c r="B860" s="9" t="s">
        <v>217</v>
      </c>
      <c r="C860" s="9" t="s">
        <v>125</v>
      </c>
      <c r="D860" s="9" t="s">
        <v>126</v>
      </c>
      <c r="E860" s="5">
        <v>0.248</v>
      </c>
      <c r="F860" s="5">
        <v>0.221</v>
      </c>
      <c r="G860" s="5">
        <v>0.224</v>
      </c>
      <c r="H860" s="5">
        <v>0.23100000000000001</v>
      </c>
      <c r="I860" s="5">
        <v>0.29599999999999999</v>
      </c>
      <c r="J860" s="5">
        <v>0.34200000000000003</v>
      </c>
      <c r="K860" s="5">
        <v>0.39200000000000002</v>
      </c>
      <c r="L860" s="5">
        <v>0.40200000000000002</v>
      </c>
      <c r="M860" s="5">
        <v>0.39500000000000002</v>
      </c>
      <c r="N860" s="5">
        <v>0.433</v>
      </c>
      <c r="O860" s="5">
        <v>0.46600000000000003</v>
      </c>
      <c r="P860" s="5">
        <v>0.52400000000000002</v>
      </c>
      <c r="Q860" s="5">
        <v>0.56599999999999995</v>
      </c>
      <c r="R860" s="5">
        <v>0.58399999999999996</v>
      </c>
      <c r="S860" s="5">
        <v>0.56999999999999995</v>
      </c>
      <c r="T860" s="5">
        <v>0.58399999999999996</v>
      </c>
      <c r="U860" s="5">
        <v>0.60199999999999998</v>
      </c>
      <c r="V860" s="5">
        <v>0.51200000000000001</v>
      </c>
      <c r="W860" s="5">
        <v>0.53400000000000003</v>
      </c>
      <c r="X860" s="5">
        <v>0.51600000000000001</v>
      </c>
      <c r="Y860" s="5">
        <v>0.46899999999999997</v>
      </c>
      <c r="Z860" s="5">
        <v>0.46500000000000002</v>
      </c>
      <c r="AA860" s="5">
        <v>0.51400000000000001</v>
      </c>
      <c r="AB860" s="5">
        <v>0.58699999999999997</v>
      </c>
      <c r="AC860" s="5">
        <v>0.626</v>
      </c>
      <c r="AD860" s="5">
        <v>0.57399999999999995</v>
      </c>
      <c r="AE860" s="5">
        <v>0.58499999999999996</v>
      </c>
      <c r="AF860" s="5">
        <v>0.629</v>
      </c>
      <c r="AG860" s="5">
        <v>0.78900000000000003</v>
      </c>
      <c r="AH860" s="29" t="s">
        <v>369</v>
      </c>
      <c r="AI860" s="27" t="str">
        <f t="shared" si="177"/>
        <v/>
      </c>
      <c r="AJ860" s="36" t="str">
        <f t="shared" si="175"/>
        <v/>
      </c>
      <c r="AK860" s="21"/>
    </row>
    <row r="861" spans="1:37" x14ac:dyDescent="0.35">
      <c r="A861" s="4" t="s">
        <v>216</v>
      </c>
      <c r="B861" s="9" t="s">
        <v>217</v>
      </c>
      <c r="C861" s="9" t="s">
        <v>127</v>
      </c>
      <c r="D861" s="9" t="s">
        <v>128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H861" s="29"/>
      <c r="AI861" s="27">
        <f t="shared" si="177"/>
        <v>0</v>
      </c>
      <c r="AJ861" s="36">
        <f t="shared" si="175"/>
        <v>0</v>
      </c>
      <c r="AK861" s="21"/>
    </row>
    <row r="862" spans="1:37" x14ac:dyDescent="0.35">
      <c r="A862" s="4" t="s">
        <v>216</v>
      </c>
      <c r="B862" s="9" t="s">
        <v>217</v>
      </c>
      <c r="C862" s="9" t="s">
        <v>129</v>
      </c>
      <c r="D862" s="9" t="s">
        <v>130</v>
      </c>
      <c r="E862" s="5">
        <v>8.9999999999999993E-3</v>
      </c>
      <c r="F862" s="5">
        <v>7.0000000000000001E-3</v>
      </c>
      <c r="G862" s="5">
        <v>7.0000000000000001E-3</v>
      </c>
      <c r="H862" s="5">
        <v>7.0000000000000001E-3</v>
      </c>
      <c r="I862" s="5">
        <v>0.01</v>
      </c>
      <c r="J862" s="5">
        <v>1.2E-2</v>
      </c>
      <c r="K862" s="5">
        <v>1.2999999999999999E-2</v>
      </c>
      <c r="L862" s="5">
        <v>1.2999999999999999E-2</v>
      </c>
      <c r="M862" s="5">
        <v>1.2999999999999999E-2</v>
      </c>
      <c r="N862" s="5">
        <v>1.2999999999999999E-2</v>
      </c>
      <c r="O862" s="5">
        <v>1.6E-2</v>
      </c>
      <c r="P862" s="5">
        <v>1.7999999999999999E-2</v>
      </c>
      <c r="Q862" s="5">
        <v>1.7999999999999999E-2</v>
      </c>
      <c r="R862" s="5">
        <v>1.9E-2</v>
      </c>
      <c r="S862" s="5">
        <v>1.9E-2</v>
      </c>
      <c r="T862" s="5">
        <v>3.2000000000000001E-2</v>
      </c>
      <c r="U862" s="5">
        <v>6.0999999999999999E-2</v>
      </c>
      <c r="V862" s="5">
        <v>3.9E-2</v>
      </c>
      <c r="W862" s="5">
        <v>0.03</v>
      </c>
      <c r="X862" s="5">
        <v>2.5000000000000001E-2</v>
      </c>
      <c r="Y862" s="5">
        <v>0</v>
      </c>
      <c r="Z862" s="5">
        <v>5.0999999999999997E-2</v>
      </c>
      <c r="AA862" s="5">
        <v>5.3999999999999999E-2</v>
      </c>
      <c r="AB862" s="5">
        <v>0.02</v>
      </c>
      <c r="AC862" s="5">
        <v>3.6999999999999998E-2</v>
      </c>
      <c r="AD862" s="5">
        <v>1.9E-2</v>
      </c>
      <c r="AE862" s="5">
        <v>0.20899999999999999</v>
      </c>
      <c r="AF862" s="5">
        <v>0.45800000000000002</v>
      </c>
      <c r="AG862" s="5">
        <v>0.48699999999999999</v>
      </c>
      <c r="AH862" s="29"/>
      <c r="AI862" s="27">
        <f t="shared" si="177"/>
        <v>0.48699999999999999</v>
      </c>
      <c r="AJ862" s="36">
        <f>AI862/3</f>
        <v>0.16233333333333333</v>
      </c>
      <c r="AK862" s="21" t="s">
        <v>375</v>
      </c>
    </row>
    <row r="863" spans="1:37" x14ac:dyDescent="0.35">
      <c r="A863" s="4" t="s">
        <v>216</v>
      </c>
      <c r="B863" s="9" t="s">
        <v>217</v>
      </c>
      <c r="C863" s="9" t="s">
        <v>131</v>
      </c>
      <c r="D863" s="9" t="s">
        <v>132</v>
      </c>
      <c r="E863" s="5">
        <v>5.7000000000000002E-2</v>
      </c>
      <c r="F863" s="5">
        <v>5.3999999999999999E-2</v>
      </c>
      <c r="G863" s="5">
        <v>5.0999999999999997E-2</v>
      </c>
      <c r="H863" s="5">
        <v>5.3999999999999999E-2</v>
      </c>
      <c r="I863" s="5">
        <v>6.7000000000000004E-2</v>
      </c>
      <c r="J863" s="5">
        <v>7.2999999999999995E-2</v>
      </c>
      <c r="K863" s="5">
        <v>7.9000000000000001E-2</v>
      </c>
      <c r="L863" s="5">
        <v>7.8E-2</v>
      </c>
      <c r="M863" s="5">
        <v>7.9000000000000001E-2</v>
      </c>
      <c r="N863" s="5">
        <v>8.8999999999999996E-2</v>
      </c>
      <c r="O863" s="5">
        <v>9.7000000000000003E-2</v>
      </c>
      <c r="P863" s="5">
        <v>0.10299999999999999</v>
      </c>
      <c r="Q863" s="5">
        <v>0.111</v>
      </c>
      <c r="R863" s="5">
        <v>0.10199999999999999</v>
      </c>
      <c r="S863" s="5">
        <v>0.13</v>
      </c>
      <c r="T863" s="5">
        <v>0.13600000000000001</v>
      </c>
      <c r="U863" s="5">
        <v>0.153</v>
      </c>
      <c r="V863" s="5">
        <v>0.18</v>
      </c>
      <c r="W863" s="5">
        <v>0.191</v>
      </c>
      <c r="X863" s="5">
        <v>0.22500000000000001</v>
      </c>
      <c r="Y863" s="5">
        <v>0.183</v>
      </c>
      <c r="Z863" s="5">
        <v>0.17799999999999999</v>
      </c>
      <c r="AA863" s="5">
        <v>0.21</v>
      </c>
      <c r="AB863" s="5">
        <v>0.224</v>
      </c>
      <c r="AC863" s="5">
        <v>0.23300000000000001</v>
      </c>
      <c r="AD863" s="5">
        <v>0.20799999999999999</v>
      </c>
      <c r="AE863" s="5">
        <v>0.215</v>
      </c>
      <c r="AF863" s="5">
        <v>0.22</v>
      </c>
      <c r="AG863" s="5">
        <v>0.23400000000000001</v>
      </c>
      <c r="AH863" s="35" t="s">
        <v>369</v>
      </c>
      <c r="AI863" s="24">
        <f>SUM(AI864:AI869)</f>
        <v>0</v>
      </c>
      <c r="AJ863" s="25">
        <f>SUM(AJ864:AJ869)</f>
        <v>0</v>
      </c>
      <c r="AK863" s="21"/>
    </row>
    <row r="864" spans="1:37" x14ac:dyDescent="0.35">
      <c r="A864" s="4" t="s">
        <v>216</v>
      </c>
      <c r="B864" s="9" t="s">
        <v>217</v>
      </c>
      <c r="C864" s="9" t="s">
        <v>133</v>
      </c>
      <c r="D864" s="9" t="s">
        <v>134</v>
      </c>
      <c r="AH864" s="29" t="s">
        <v>369</v>
      </c>
      <c r="AI864" s="27" t="str">
        <f t="shared" ref="AI864:AI869" si="178">IF(AH864="X","",AG864)</f>
        <v/>
      </c>
      <c r="AJ864" s="36" t="str">
        <f t="shared" si="175"/>
        <v/>
      </c>
      <c r="AK864" s="21"/>
    </row>
    <row r="865" spans="1:37" x14ac:dyDescent="0.35">
      <c r="A865" s="4" t="s">
        <v>216</v>
      </c>
      <c r="B865" s="9" t="s">
        <v>217</v>
      </c>
      <c r="C865" s="9" t="s">
        <v>135</v>
      </c>
      <c r="D865" s="9" t="s">
        <v>136</v>
      </c>
      <c r="AH865" s="29" t="s">
        <v>369</v>
      </c>
      <c r="AI865" s="27" t="str">
        <f t="shared" si="178"/>
        <v/>
      </c>
      <c r="AJ865" s="36" t="str">
        <f t="shared" si="175"/>
        <v/>
      </c>
      <c r="AK865" s="21"/>
    </row>
    <row r="866" spans="1:37" x14ac:dyDescent="0.35">
      <c r="A866" s="4" t="s">
        <v>216</v>
      </c>
      <c r="B866" s="9" t="s">
        <v>217</v>
      </c>
      <c r="C866" s="9" t="s">
        <v>137</v>
      </c>
      <c r="D866" s="9" t="s">
        <v>138</v>
      </c>
      <c r="E866" s="5">
        <v>1E-3</v>
      </c>
      <c r="F866" s="5">
        <v>1E-3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H866" s="29" t="s">
        <v>369</v>
      </c>
      <c r="AI866" s="27" t="str">
        <f t="shared" si="178"/>
        <v/>
      </c>
      <c r="AJ866" s="36" t="str">
        <f t="shared" si="175"/>
        <v/>
      </c>
      <c r="AK866" s="21"/>
    </row>
    <row r="867" spans="1:37" x14ac:dyDescent="0.35">
      <c r="A867" s="4" t="s">
        <v>216</v>
      </c>
      <c r="B867" s="9" t="s">
        <v>217</v>
      </c>
      <c r="C867" s="9" t="s">
        <v>139</v>
      </c>
      <c r="D867" s="9" t="s">
        <v>140</v>
      </c>
      <c r="E867" s="5">
        <v>0.04</v>
      </c>
      <c r="F867" s="5">
        <v>3.6999999999999998E-2</v>
      </c>
      <c r="G867" s="5">
        <v>3.5999999999999997E-2</v>
      </c>
      <c r="H867" s="5">
        <v>3.7999999999999999E-2</v>
      </c>
      <c r="I867" s="5">
        <v>4.7E-2</v>
      </c>
      <c r="J867" s="5">
        <v>5.2999999999999999E-2</v>
      </c>
      <c r="K867" s="5">
        <v>5.7000000000000002E-2</v>
      </c>
      <c r="L867" s="5">
        <v>5.5E-2</v>
      </c>
      <c r="M867" s="5">
        <v>5.7000000000000002E-2</v>
      </c>
      <c r="N867" s="5">
        <v>6.4000000000000001E-2</v>
      </c>
      <c r="O867" s="5">
        <v>7.0000000000000007E-2</v>
      </c>
      <c r="P867" s="5">
        <v>7.3999999999999996E-2</v>
      </c>
      <c r="Q867" s="5">
        <v>0.08</v>
      </c>
      <c r="R867" s="5">
        <v>6.9000000000000006E-2</v>
      </c>
      <c r="S867" s="5">
        <v>8.8999999999999996E-2</v>
      </c>
      <c r="T867" s="5">
        <v>8.4000000000000005E-2</v>
      </c>
      <c r="U867" s="5">
        <v>0.11899999999999999</v>
      </c>
      <c r="V867" s="5">
        <v>0.13800000000000001</v>
      </c>
      <c r="W867" s="5">
        <v>0.151</v>
      </c>
      <c r="X867" s="5">
        <v>0.16</v>
      </c>
      <c r="Y867" s="5">
        <v>0.13</v>
      </c>
      <c r="Z867" s="5">
        <v>0.13200000000000001</v>
      </c>
      <c r="AA867" s="5">
        <v>0.154</v>
      </c>
      <c r="AB867" s="5">
        <v>0.14799999999999999</v>
      </c>
      <c r="AC867" s="5">
        <v>0.17399999999999999</v>
      </c>
      <c r="AD867" s="5">
        <v>0.13400000000000001</v>
      </c>
      <c r="AE867" s="5">
        <v>0.14799999999999999</v>
      </c>
      <c r="AF867" s="5">
        <v>0.155</v>
      </c>
      <c r="AG867" s="5">
        <v>0.16600000000000001</v>
      </c>
      <c r="AH867" s="29" t="s">
        <v>369</v>
      </c>
      <c r="AI867" s="27" t="str">
        <f t="shared" si="178"/>
        <v/>
      </c>
      <c r="AJ867" s="36" t="str">
        <f t="shared" si="175"/>
        <v/>
      </c>
      <c r="AK867" s="21"/>
    </row>
    <row r="868" spans="1:37" x14ac:dyDescent="0.35">
      <c r="A868" s="4" t="s">
        <v>216</v>
      </c>
      <c r="B868" s="9" t="s">
        <v>217</v>
      </c>
      <c r="C868" s="9" t="s">
        <v>141</v>
      </c>
      <c r="D868" s="9" t="s">
        <v>142</v>
      </c>
      <c r="AH868" s="29" t="s">
        <v>369</v>
      </c>
      <c r="AI868" s="27" t="str">
        <f t="shared" si="178"/>
        <v/>
      </c>
      <c r="AJ868" s="36" t="str">
        <f t="shared" si="175"/>
        <v/>
      </c>
      <c r="AK868" s="21"/>
    </row>
    <row r="869" spans="1:37" x14ac:dyDescent="0.35">
      <c r="A869" s="4" t="s">
        <v>216</v>
      </c>
      <c r="B869" s="9" t="s">
        <v>217</v>
      </c>
      <c r="C869" s="9" t="s">
        <v>143</v>
      </c>
      <c r="D869" s="9" t="s">
        <v>144</v>
      </c>
      <c r="E869" s="5">
        <v>1.4999999999999999E-2</v>
      </c>
      <c r="F869" s="5">
        <v>1.4999999999999999E-2</v>
      </c>
      <c r="G869" s="5">
        <v>1.4E-2</v>
      </c>
      <c r="H869" s="5">
        <v>1.4999999999999999E-2</v>
      </c>
      <c r="I869" s="5">
        <v>1.9E-2</v>
      </c>
      <c r="J869" s="5">
        <v>2.1000000000000001E-2</v>
      </c>
      <c r="K869" s="5">
        <v>2.3E-2</v>
      </c>
      <c r="L869" s="5">
        <v>2.3E-2</v>
      </c>
      <c r="M869" s="5">
        <v>2.3E-2</v>
      </c>
      <c r="N869" s="5">
        <v>2.5999999999999999E-2</v>
      </c>
      <c r="O869" s="5">
        <v>2.8000000000000001E-2</v>
      </c>
      <c r="P869" s="5">
        <v>0.03</v>
      </c>
      <c r="Q869" s="5">
        <v>3.2000000000000001E-2</v>
      </c>
      <c r="R869" s="5">
        <v>3.4000000000000002E-2</v>
      </c>
      <c r="S869" s="5">
        <v>4.2000000000000003E-2</v>
      </c>
      <c r="T869" s="5">
        <v>5.1999999999999998E-2</v>
      </c>
      <c r="U869" s="5">
        <v>3.4000000000000002E-2</v>
      </c>
      <c r="V869" s="5">
        <v>4.2000000000000003E-2</v>
      </c>
      <c r="W869" s="5">
        <v>0.04</v>
      </c>
      <c r="X869" s="5">
        <v>6.5000000000000002E-2</v>
      </c>
      <c r="Y869" s="5">
        <v>5.2999999999999999E-2</v>
      </c>
      <c r="Z869" s="5">
        <v>4.5999999999999999E-2</v>
      </c>
      <c r="AA869" s="5">
        <v>5.6000000000000001E-2</v>
      </c>
      <c r="AB869" s="5">
        <v>7.5999999999999998E-2</v>
      </c>
      <c r="AC869" s="5">
        <v>5.8999999999999997E-2</v>
      </c>
      <c r="AD869" s="5">
        <v>7.3999999999999996E-2</v>
      </c>
      <c r="AE869" s="5">
        <v>6.7000000000000004E-2</v>
      </c>
      <c r="AF869" s="5">
        <v>6.5000000000000002E-2</v>
      </c>
      <c r="AG869" s="5">
        <v>6.8000000000000005E-2</v>
      </c>
      <c r="AH869" s="29" t="s">
        <v>369</v>
      </c>
      <c r="AI869" s="27" t="str">
        <f t="shared" si="178"/>
        <v/>
      </c>
      <c r="AJ869" s="36" t="str">
        <f t="shared" si="175"/>
        <v/>
      </c>
      <c r="AK869" s="21"/>
    </row>
    <row r="870" spans="1:37" x14ac:dyDescent="0.35">
      <c r="A870" s="4" t="s">
        <v>216</v>
      </c>
      <c r="B870" s="9" t="s">
        <v>217</v>
      </c>
      <c r="C870" s="9" t="s">
        <v>145</v>
      </c>
      <c r="D870" s="9" t="s">
        <v>146</v>
      </c>
      <c r="E870" s="5">
        <v>2.95</v>
      </c>
      <c r="F870" s="5">
        <v>2.6579999999999999</v>
      </c>
      <c r="G870" s="5">
        <v>2.5169999999999999</v>
      </c>
      <c r="H870" s="5">
        <v>3.0430000000000001</v>
      </c>
      <c r="I870" s="5">
        <v>3.4820000000000002</v>
      </c>
      <c r="J870" s="5">
        <v>3.57</v>
      </c>
      <c r="K870" s="5">
        <v>4.133</v>
      </c>
      <c r="L870" s="5">
        <v>4.1550000000000002</v>
      </c>
      <c r="M870" s="5">
        <v>4.4400000000000004</v>
      </c>
      <c r="N870" s="5">
        <v>4.9710000000000001</v>
      </c>
      <c r="O870" s="5">
        <v>5.548</v>
      </c>
      <c r="P870" s="5">
        <v>5.84</v>
      </c>
      <c r="Q870" s="5">
        <v>6.3179999999999996</v>
      </c>
      <c r="R870" s="5">
        <v>6.1859999999999999</v>
      </c>
      <c r="S870" s="5">
        <v>5.883</v>
      </c>
      <c r="T870" s="5">
        <v>5.6840000000000002</v>
      </c>
      <c r="U870" s="5">
        <v>6.0949999999999998</v>
      </c>
      <c r="V870" s="5">
        <v>6.5940000000000003</v>
      </c>
      <c r="W870" s="5">
        <v>7.37</v>
      </c>
      <c r="X870" s="5">
        <v>6.3970000000000002</v>
      </c>
      <c r="Y870" s="5">
        <v>5.4009999999999998</v>
      </c>
      <c r="Z870" s="5">
        <v>5.1340000000000003</v>
      </c>
      <c r="AA870" s="5">
        <v>5.3959999999999999</v>
      </c>
      <c r="AB870" s="5">
        <v>5.7060000000000004</v>
      </c>
      <c r="AC870" s="5">
        <v>6.8869999999999996</v>
      </c>
      <c r="AD870" s="5">
        <v>6.0010000000000003</v>
      </c>
      <c r="AE870" s="5">
        <v>6.0750000000000002</v>
      </c>
      <c r="AF870" s="5">
        <v>6.8179999999999996</v>
      </c>
      <c r="AG870" s="5">
        <v>7.89</v>
      </c>
      <c r="AH870" s="35"/>
      <c r="AI870" s="24">
        <f>SUM(AI871:AI876)</f>
        <v>2.4591999999999996</v>
      </c>
      <c r="AJ870" s="25">
        <f>SUM(AJ871:AJ876)</f>
        <v>2.4591999999999996</v>
      </c>
      <c r="AK870" s="22" t="s">
        <v>386</v>
      </c>
    </row>
    <row r="871" spans="1:37" x14ac:dyDescent="0.35">
      <c r="A871" s="4" t="s">
        <v>216</v>
      </c>
      <c r="B871" s="9" t="s">
        <v>217</v>
      </c>
      <c r="C871" s="9" t="s">
        <v>147</v>
      </c>
      <c r="D871" s="9" t="s">
        <v>148</v>
      </c>
      <c r="E871" s="5">
        <v>1.7</v>
      </c>
      <c r="F871" s="5">
        <v>1.5349999999999999</v>
      </c>
      <c r="G871" s="5">
        <v>1.4670000000000001</v>
      </c>
      <c r="H871" s="5">
        <v>1.7689999999999999</v>
      </c>
      <c r="I871" s="5">
        <v>2.02</v>
      </c>
      <c r="J871" s="5">
        <v>2.0750000000000002</v>
      </c>
      <c r="K871" s="5">
        <v>2.395</v>
      </c>
      <c r="L871" s="5">
        <v>2.41</v>
      </c>
      <c r="M871" s="5">
        <v>2.5750000000000002</v>
      </c>
      <c r="N871" s="5">
        <v>2.8849999999999998</v>
      </c>
      <c r="O871" s="5">
        <v>3.2170000000000001</v>
      </c>
      <c r="P871" s="5">
        <v>3.3849999999999998</v>
      </c>
      <c r="Q871" s="5">
        <v>3.6619999999999999</v>
      </c>
      <c r="R871" s="5">
        <v>3.5910000000000002</v>
      </c>
      <c r="S871" s="5">
        <v>3.4249999999999998</v>
      </c>
      <c r="T871" s="5">
        <v>3.359</v>
      </c>
      <c r="U871" s="5">
        <v>3.5750000000000002</v>
      </c>
      <c r="V871" s="5">
        <v>3.7410000000000001</v>
      </c>
      <c r="W871" s="5">
        <v>4.1340000000000003</v>
      </c>
      <c r="X871" s="5">
        <v>3.6480000000000001</v>
      </c>
      <c r="Y871" s="5">
        <v>3.1850000000000001</v>
      </c>
      <c r="Z871" s="5">
        <v>3.0179999999999998</v>
      </c>
      <c r="AA871" s="5">
        <v>3.2280000000000002</v>
      </c>
      <c r="AB871" s="5">
        <v>3.4580000000000002</v>
      </c>
      <c r="AC871" s="5">
        <v>4.1790000000000003</v>
      </c>
      <c r="AD871" s="5">
        <v>3.6669999999999998</v>
      </c>
      <c r="AE871" s="5">
        <v>3.6040000000000001</v>
      </c>
      <c r="AF871" s="5">
        <v>4.21</v>
      </c>
      <c r="AG871" s="5">
        <v>4.8330000000000002</v>
      </c>
      <c r="AH871" s="29" t="s">
        <v>369</v>
      </c>
      <c r="AI871" s="27" t="str">
        <f>IF(AH871="X","",AG871*0.9)</f>
        <v/>
      </c>
      <c r="AJ871" s="36" t="str">
        <f t="shared" ref="AJ871:AJ876" si="179">AI871</f>
        <v/>
      </c>
    </row>
    <row r="872" spans="1:37" x14ac:dyDescent="0.35">
      <c r="A872" s="4" t="s">
        <v>216</v>
      </c>
      <c r="B872" s="9" t="s">
        <v>217</v>
      </c>
      <c r="C872" s="9" t="s">
        <v>149</v>
      </c>
      <c r="D872" s="9" t="s">
        <v>150</v>
      </c>
      <c r="E872" s="5">
        <v>1.2110000000000001</v>
      </c>
      <c r="F872" s="5">
        <v>1.0880000000000001</v>
      </c>
      <c r="G872" s="5">
        <v>1.0169999999999999</v>
      </c>
      <c r="H872" s="5">
        <v>1.234</v>
      </c>
      <c r="I872" s="5">
        <v>1.4159999999999999</v>
      </c>
      <c r="J872" s="5">
        <v>1.448</v>
      </c>
      <c r="K872" s="5">
        <v>1.6839999999999999</v>
      </c>
      <c r="L872" s="5">
        <v>1.6910000000000001</v>
      </c>
      <c r="M872" s="5">
        <v>1.806</v>
      </c>
      <c r="N872" s="5">
        <v>2.02</v>
      </c>
      <c r="O872" s="5">
        <v>2.2570000000000001</v>
      </c>
      <c r="P872" s="5">
        <v>2.3780000000000001</v>
      </c>
      <c r="Q872" s="5">
        <v>2.5720000000000001</v>
      </c>
      <c r="R872" s="5">
        <v>2.5129999999999999</v>
      </c>
      <c r="S872" s="5">
        <v>2.3820000000000001</v>
      </c>
      <c r="T872" s="5">
        <v>2.254</v>
      </c>
      <c r="U872" s="5">
        <v>2.444</v>
      </c>
      <c r="V872" s="5">
        <v>2.762</v>
      </c>
      <c r="W872" s="5">
        <v>3.1259999999999999</v>
      </c>
      <c r="X872" s="5">
        <v>2.66</v>
      </c>
      <c r="Y872" s="5">
        <v>2.1379999999999999</v>
      </c>
      <c r="Z872" s="5">
        <v>2.052</v>
      </c>
      <c r="AA872" s="5">
        <v>2.0979999999999999</v>
      </c>
      <c r="AB872" s="5">
        <v>2.1619999999999999</v>
      </c>
      <c r="AC872" s="5">
        <v>2.59</v>
      </c>
      <c r="AD872" s="5">
        <v>2.2429999999999999</v>
      </c>
      <c r="AE872" s="5">
        <v>2.375</v>
      </c>
      <c r="AF872" s="5">
        <v>2.5019999999999998</v>
      </c>
      <c r="AG872" s="5">
        <v>2.9209999999999998</v>
      </c>
      <c r="AH872" s="29"/>
      <c r="AI872" s="27">
        <f>IF(AH872="X","",AG872*0.8)</f>
        <v>2.3367999999999998</v>
      </c>
      <c r="AJ872" s="36">
        <f t="shared" si="179"/>
        <v>2.3367999999999998</v>
      </c>
    </row>
    <row r="873" spans="1:37" x14ac:dyDescent="0.35">
      <c r="A873" s="4" t="s">
        <v>216</v>
      </c>
      <c r="B873" s="9" t="s">
        <v>217</v>
      </c>
      <c r="C873" s="9" t="s">
        <v>151</v>
      </c>
      <c r="D873" s="9" t="s">
        <v>152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1E-3</v>
      </c>
      <c r="V873" s="5">
        <v>1E-3</v>
      </c>
      <c r="W873" s="5">
        <v>0</v>
      </c>
      <c r="X873" s="5">
        <v>0</v>
      </c>
      <c r="Y873" s="5">
        <v>0</v>
      </c>
      <c r="Z873" s="5">
        <v>1E-3</v>
      </c>
      <c r="AA873" s="5">
        <v>0</v>
      </c>
      <c r="AB873" s="5">
        <v>1E-3</v>
      </c>
      <c r="AC873" s="5">
        <v>1E-3</v>
      </c>
      <c r="AD873" s="5">
        <v>2E-3</v>
      </c>
      <c r="AE873" s="5">
        <v>4.0000000000000001E-3</v>
      </c>
      <c r="AF873" s="5">
        <v>1.4E-2</v>
      </c>
      <c r="AG873" s="5">
        <v>4.8000000000000001E-2</v>
      </c>
      <c r="AH873" s="29"/>
      <c r="AI873" s="27">
        <f t="shared" ref="AI873:AI876" si="180">IF(AH873="X","",AG873*0.9)</f>
        <v>4.3200000000000002E-2</v>
      </c>
      <c r="AJ873" s="36">
        <f t="shared" si="179"/>
        <v>4.3200000000000002E-2</v>
      </c>
    </row>
    <row r="874" spans="1:37" x14ac:dyDescent="0.35">
      <c r="A874" s="4" t="s">
        <v>216</v>
      </c>
      <c r="B874" s="9" t="s">
        <v>217</v>
      </c>
      <c r="C874" s="9" t="s">
        <v>153</v>
      </c>
      <c r="D874" s="9" t="s">
        <v>154</v>
      </c>
      <c r="E874" s="5">
        <v>0.04</v>
      </c>
      <c r="F874" s="5">
        <v>3.4000000000000002E-2</v>
      </c>
      <c r="G874" s="5">
        <v>3.2000000000000001E-2</v>
      </c>
      <c r="H874" s="5">
        <v>0.04</v>
      </c>
      <c r="I874" s="5">
        <v>4.4999999999999998E-2</v>
      </c>
      <c r="J874" s="5">
        <v>4.7E-2</v>
      </c>
      <c r="K874" s="5">
        <v>5.5E-2</v>
      </c>
      <c r="L874" s="5">
        <v>5.3999999999999999E-2</v>
      </c>
      <c r="M874" s="5">
        <v>0.06</v>
      </c>
      <c r="N874" s="5">
        <v>6.6000000000000003E-2</v>
      </c>
      <c r="O874" s="5">
        <v>7.3999999999999996E-2</v>
      </c>
      <c r="P874" s="5">
        <v>7.8E-2</v>
      </c>
      <c r="Q874" s="5">
        <v>8.5000000000000006E-2</v>
      </c>
      <c r="R874" s="5">
        <v>8.2000000000000003E-2</v>
      </c>
      <c r="S874" s="5">
        <v>7.6999999999999999E-2</v>
      </c>
      <c r="T874" s="5">
        <v>7.0999999999999994E-2</v>
      </c>
      <c r="U874" s="5">
        <v>7.5999999999999998E-2</v>
      </c>
      <c r="V874" s="5">
        <v>8.8999999999999996E-2</v>
      </c>
      <c r="W874" s="5">
        <v>0.11</v>
      </c>
      <c r="X874" s="5">
        <v>8.8999999999999996E-2</v>
      </c>
      <c r="Y874" s="5">
        <v>0.06</v>
      </c>
      <c r="Z874" s="5">
        <v>6.2E-2</v>
      </c>
      <c r="AA874" s="5">
        <v>7.0000000000000007E-2</v>
      </c>
      <c r="AB874" s="5">
        <v>8.1000000000000003E-2</v>
      </c>
      <c r="AC874" s="5">
        <v>9.4E-2</v>
      </c>
      <c r="AD874" s="5">
        <v>8.1000000000000003E-2</v>
      </c>
      <c r="AE874" s="5">
        <v>0.08</v>
      </c>
      <c r="AF874" s="5">
        <v>8.1000000000000003E-2</v>
      </c>
      <c r="AG874" s="5">
        <v>6.8000000000000005E-2</v>
      </c>
      <c r="AH874" s="29"/>
      <c r="AI874" s="27">
        <f t="shared" si="180"/>
        <v>6.1200000000000004E-2</v>
      </c>
      <c r="AJ874" s="36">
        <f t="shared" si="179"/>
        <v>6.1200000000000004E-2</v>
      </c>
    </row>
    <row r="875" spans="1:37" x14ac:dyDescent="0.35">
      <c r="A875" s="4" t="s">
        <v>216</v>
      </c>
      <c r="B875" s="9" t="s">
        <v>217</v>
      </c>
      <c r="C875" s="9" t="s">
        <v>155</v>
      </c>
      <c r="D875" s="9" t="s">
        <v>156</v>
      </c>
      <c r="AH875" s="29"/>
      <c r="AI875" s="27">
        <f t="shared" si="180"/>
        <v>0</v>
      </c>
      <c r="AJ875" s="36">
        <f t="shared" si="179"/>
        <v>0</v>
      </c>
    </row>
    <row r="876" spans="1:37" x14ac:dyDescent="0.35">
      <c r="A876" s="4" t="s">
        <v>216</v>
      </c>
      <c r="B876" s="9" t="s">
        <v>217</v>
      </c>
      <c r="C876" s="9" t="s">
        <v>157</v>
      </c>
      <c r="D876" s="9" t="s">
        <v>158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</v>
      </c>
      <c r="V876" s="5">
        <v>1E-3</v>
      </c>
      <c r="W876" s="5">
        <v>0</v>
      </c>
      <c r="X876" s="5">
        <v>0</v>
      </c>
      <c r="Y876" s="5">
        <v>1.9E-2</v>
      </c>
      <c r="Z876" s="5">
        <v>2E-3</v>
      </c>
      <c r="AA876" s="5">
        <v>0</v>
      </c>
      <c r="AB876" s="5">
        <v>5.0000000000000001E-3</v>
      </c>
      <c r="AC876" s="5">
        <v>2.3E-2</v>
      </c>
      <c r="AD876" s="5">
        <v>8.0000000000000002E-3</v>
      </c>
      <c r="AE876" s="5">
        <v>1.2E-2</v>
      </c>
      <c r="AF876" s="5">
        <v>1.0999999999999999E-2</v>
      </c>
      <c r="AG876" s="5">
        <v>0.02</v>
      </c>
      <c r="AH876" s="29"/>
      <c r="AI876" s="27">
        <f t="shared" si="180"/>
        <v>1.8000000000000002E-2</v>
      </c>
      <c r="AJ876" s="36">
        <f t="shared" si="179"/>
        <v>1.8000000000000002E-2</v>
      </c>
    </row>
    <row r="877" spans="1:37" x14ac:dyDescent="0.35">
      <c r="A877" s="4" t="s">
        <v>216</v>
      </c>
      <c r="B877" s="9" t="s">
        <v>217</v>
      </c>
      <c r="C877" s="9" t="s">
        <v>159</v>
      </c>
      <c r="D877" s="9" t="s">
        <v>160</v>
      </c>
      <c r="E877" s="5">
        <v>3.3620000000000001</v>
      </c>
      <c r="F877" s="5">
        <v>3.2120000000000002</v>
      </c>
      <c r="G877" s="5">
        <v>3.1179999999999999</v>
      </c>
      <c r="H877" s="5">
        <v>3.085</v>
      </c>
      <c r="I877" s="5">
        <v>4.3949999999999996</v>
      </c>
      <c r="J877" s="5">
        <v>3.911</v>
      </c>
      <c r="K877" s="5">
        <v>4.4420000000000002</v>
      </c>
      <c r="L877" s="5">
        <v>4.8869999999999996</v>
      </c>
      <c r="M877" s="5">
        <v>4.83</v>
      </c>
      <c r="N877" s="5">
        <v>5.1849999999999996</v>
      </c>
      <c r="O877" s="5">
        <v>5.2949999999999999</v>
      </c>
      <c r="P877" s="5">
        <v>5.44</v>
      </c>
      <c r="Q877" s="5">
        <v>5.8819999999999997</v>
      </c>
      <c r="R877" s="5">
        <v>6.3250000000000002</v>
      </c>
      <c r="S877" s="5">
        <v>7.0250000000000004</v>
      </c>
      <c r="T877" s="5">
        <v>6.585</v>
      </c>
      <c r="U877" s="5">
        <v>6.5119999999999996</v>
      </c>
      <c r="V877" s="5">
        <v>6.7009999999999996</v>
      </c>
      <c r="W877" s="5">
        <v>6.774</v>
      </c>
      <c r="X877" s="5">
        <v>6.5709999999999997</v>
      </c>
      <c r="Y877" s="5">
        <v>6.234</v>
      </c>
      <c r="Z877" s="5">
        <v>5.9290000000000003</v>
      </c>
      <c r="AA877" s="5">
        <v>6.3490000000000002</v>
      </c>
      <c r="AB877" s="5">
        <v>6.6669999999999998</v>
      </c>
      <c r="AC877" s="5">
        <v>7.5419999999999998</v>
      </c>
      <c r="AD877" s="5">
        <v>6.7930000000000001</v>
      </c>
      <c r="AE877" s="5">
        <v>7.6639999999999997</v>
      </c>
      <c r="AF877" s="5">
        <v>8.2899999999999991</v>
      </c>
      <c r="AG877" s="5">
        <v>8.9049999999999994</v>
      </c>
      <c r="AH877" s="35" t="s">
        <v>369</v>
      </c>
      <c r="AI877" s="24">
        <f>SUM(AI878:AI885)</f>
        <v>0</v>
      </c>
      <c r="AJ877" s="25">
        <f>SUM(AJ878:AJ885)</f>
        <v>0</v>
      </c>
    </row>
    <row r="878" spans="1:37" x14ac:dyDescent="0.35">
      <c r="A878" s="4" t="s">
        <v>216</v>
      </c>
      <c r="B878" s="9" t="s">
        <v>217</v>
      </c>
      <c r="C878" s="9" t="s">
        <v>161</v>
      </c>
      <c r="D878" s="9" t="s">
        <v>162</v>
      </c>
      <c r="E878" s="5">
        <v>1.034</v>
      </c>
      <c r="F878" s="5">
        <v>0.98699999999999999</v>
      </c>
      <c r="G878" s="5">
        <v>0.95299999999999996</v>
      </c>
      <c r="H878" s="5">
        <v>0.94199999999999995</v>
      </c>
      <c r="I878" s="5">
        <v>1.3580000000000001</v>
      </c>
      <c r="J878" s="5">
        <v>1.1990000000000001</v>
      </c>
      <c r="K878" s="5">
        <v>1.363</v>
      </c>
      <c r="L878" s="5">
        <v>1.5</v>
      </c>
      <c r="M878" s="5">
        <v>1.4850000000000001</v>
      </c>
      <c r="N878" s="5">
        <v>1.5960000000000001</v>
      </c>
      <c r="O878" s="5">
        <v>1.6319999999999999</v>
      </c>
      <c r="P878" s="5">
        <v>1.673</v>
      </c>
      <c r="Q878" s="5">
        <v>1.8120000000000001</v>
      </c>
      <c r="R878" s="5">
        <v>1.9550000000000001</v>
      </c>
      <c r="S878" s="5">
        <v>2.177</v>
      </c>
      <c r="T878" s="5">
        <v>2.2210000000000001</v>
      </c>
      <c r="U878" s="5">
        <v>2.399</v>
      </c>
      <c r="V878" s="5">
        <v>0.80900000000000005</v>
      </c>
      <c r="W878" s="5">
        <v>2.7829999999999999</v>
      </c>
      <c r="X878" s="5">
        <v>2.5030000000000001</v>
      </c>
      <c r="Y878" s="5">
        <v>2.286</v>
      </c>
      <c r="Z878" s="5">
        <v>2.1360000000000001</v>
      </c>
      <c r="AA878" s="5">
        <v>2.5</v>
      </c>
      <c r="AB878" s="5">
        <v>2.778</v>
      </c>
      <c r="AC878" s="5">
        <v>3.0920000000000001</v>
      </c>
      <c r="AD878" s="5">
        <v>2.4660000000000002</v>
      </c>
      <c r="AE878" s="5">
        <v>2.7759999999999998</v>
      </c>
      <c r="AF878" s="5">
        <v>3.2010000000000001</v>
      </c>
      <c r="AG878" s="5">
        <v>3.5550000000000002</v>
      </c>
      <c r="AH878" s="29" t="s">
        <v>369</v>
      </c>
      <c r="AI878" s="27" t="str">
        <f t="shared" ref="AI878:AI885" si="181">IF(AH878="X","",AG878)</f>
        <v/>
      </c>
      <c r="AJ878" s="36" t="str">
        <f t="shared" si="175"/>
        <v/>
      </c>
    </row>
    <row r="879" spans="1:37" x14ac:dyDescent="0.35">
      <c r="A879" s="4" t="s">
        <v>216</v>
      </c>
      <c r="B879" s="9" t="s">
        <v>217</v>
      </c>
      <c r="C879" s="9" t="s">
        <v>163</v>
      </c>
      <c r="D879" s="9" t="s">
        <v>164</v>
      </c>
      <c r="E879" s="5">
        <v>2.0409999999999999</v>
      </c>
      <c r="F879" s="5">
        <v>1.948</v>
      </c>
      <c r="G879" s="5">
        <v>1.89</v>
      </c>
      <c r="H879" s="5">
        <v>1.8720000000000001</v>
      </c>
      <c r="I879" s="5">
        <v>2.661</v>
      </c>
      <c r="J879" s="5">
        <v>2.37</v>
      </c>
      <c r="K879" s="5">
        <v>2.694</v>
      </c>
      <c r="L879" s="5">
        <v>2.9630000000000001</v>
      </c>
      <c r="M879" s="5">
        <v>2.927</v>
      </c>
      <c r="N879" s="5">
        <v>3.141</v>
      </c>
      <c r="O879" s="5">
        <v>3.2069999999999999</v>
      </c>
      <c r="P879" s="5">
        <v>3.2970000000000002</v>
      </c>
      <c r="Q879" s="5">
        <v>3.5630000000000002</v>
      </c>
      <c r="R879" s="5">
        <v>3.8260000000000001</v>
      </c>
      <c r="S879" s="5">
        <v>4.2450000000000001</v>
      </c>
      <c r="T879" s="5">
        <v>3.6709999999999998</v>
      </c>
      <c r="U879" s="5">
        <v>3.4609999999999999</v>
      </c>
      <c r="V879" s="5">
        <v>5.2130000000000001</v>
      </c>
      <c r="W879" s="5">
        <v>3.2909999999999999</v>
      </c>
      <c r="X879" s="5">
        <v>3.403</v>
      </c>
      <c r="Y879" s="5">
        <v>3.399</v>
      </c>
      <c r="Z879" s="5">
        <v>3.2639999999999998</v>
      </c>
      <c r="AA879" s="5">
        <v>3.234</v>
      </c>
      <c r="AB879" s="5">
        <v>3.27</v>
      </c>
      <c r="AC879" s="5">
        <v>3.6589999999999998</v>
      </c>
      <c r="AD879" s="5">
        <v>3.64</v>
      </c>
      <c r="AE879" s="5">
        <v>4.2060000000000004</v>
      </c>
      <c r="AF879" s="5">
        <v>4.4039999999999999</v>
      </c>
      <c r="AG879" s="5">
        <v>4.5439999999999996</v>
      </c>
      <c r="AH879" s="29" t="s">
        <v>369</v>
      </c>
      <c r="AI879" s="27" t="str">
        <f t="shared" si="181"/>
        <v/>
      </c>
      <c r="AJ879" s="36" t="str">
        <f t="shared" si="175"/>
        <v/>
      </c>
    </row>
    <row r="880" spans="1:37" x14ac:dyDescent="0.35">
      <c r="A880" s="4" t="s">
        <v>216</v>
      </c>
      <c r="B880" s="9" t="s">
        <v>217</v>
      </c>
      <c r="C880" s="9" t="s">
        <v>165</v>
      </c>
      <c r="D880" s="9" t="s">
        <v>166</v>
      </c>
      <c r="E880" s="5">
        <v>0.01</v>
      </c>
      <c r="F880" s="5">
        <v>0.01</v>
      </c>
      <c r="G880" s="5">
        <v>1.0999999999999999E-2</v>
      </c>
      <c r="H880" s="5">
        <v>8.9999999999999993E-3</v>
      </c>
      <c r="I880" s="5">
        <v>1.4E-2</v>
      </c>
      <c r="J880" s="5">
        <v>1.2999999999999999E-2</v>
      </c>
      <c r="K880" s="5">
        <v>1.2999999999999999E-2</v>
      </c>
      <c r="L880" s="5">
        <v>1.4999999999999999E-2</v>
      </c>
      <c r="M880" s="5">
        <v>1.4999999999999999E-2</v>
      </c>
      <c r="N880" s="5">
        <v>1.6E-2</v>
      </c>
      <c r="O880" s="5">
        <v>1.6E-2</v>
      </c>
      <c r="P880" s="5">
        <v>1.7000000000000001E-2</v>
      </c>
      <c r="Q880" s="5">
        <v>1.7999999999999999E-2</v>
      </c>
      <c r="R880" s="5">
        <v>1.9E-2</v>
      </c>
      <c r="S880" s="5">
        <v>2.1000000000000001E-2</v>
      </c>
      <c r="T880" s="5">
        <v>0.1</v>
      </c>
      <c r="U880" s="5">
        <v>3.4000000000000002E-2</v>
      </c>
      <c r="V880" s="5">
        <v>0.03</v>
      </c>
      <c r="W880" s="5">
        <v>3.1E-2</v>
      </c>
      <c r="X880" s="5">
        <v>0.04</v>
      </c>
      <c r="Y880" s="5">
        <v>0.02</v>
      </c>
      <c r="Z880" s="5">
        <v>3.7999999999999999E-2</v>
      </c>
      <c r="AA880" s="5">
        <v>7.0999999999999994E-2</v>
      </c>
      <c r="AB880" s="5">
        <v>4.8000000000000001E-2</v>
      </c>
      <c r="AC880" s="5">
        <v>3.5000000000000003E-2</v>
      </c>
      <c r="AD880" s="5">
        <v>-7.0000000000000001E-3</v>
      </c>
      <c r="AE880" s="5">
        <v>2.5000000000000001E-2</v>
      </c>
      <c r="AF880" s="5">
        <v>3.4000000000000002E-2</v>
      </c>
      <c r="AG880" s="5">
        <v>3.7999999999999999E-2</v>
      </c>
      <c r="AH880" s="29" t="s">
        <v>369</v>
      </c>
      <c r="AI880" s="27" t="str">
        <f t="shared" si="181"/>
        <v/>
      </c>
      <c r="AJ880" s="36" t="str">
        <f t="shared" si="175"/>
        <v/>
      </c>
    </row>
    <row r="881" spans="1:36" x14ac:dyDescent="0.35">
      <c r="A881" s="4" t="s">
        <v>216</v>
      </c>
      <c r="B881" s="9" t="s">
        <v>217</v>
      </c>
      <c r="C881" s="9" t="s">
        <v>167</v>
      </c>
      <c r="D881" s="9" t="s">
        <v>168</v>
      </c>
      <c r="E881" s="5">
        <v>5.3999999999999999E-2</v>
      </c>
      <c r="F881" s="5">
        <v>5.1999999999999998E-2</v>
      </c>
      <c r="G881" s="5">
        <v>5.0999999999999997E-2</v>
      </c>
      <c r="H881" s="5">
        <v>5.0999999999999997E-2</v>
      </c>
      <c r="I881" s="5">
        <v>7.1999999999999995E-2</v>
      </c>
      <c r="J881" s="5">
        <v>6.4000000000000001E-2</v>
      </c>
      <c r="K881" s="5">
        <v>7.1999999999999995E-2</v>
      </c>
      <c r="L881" s="5">
        <v>0.08</v>
      </c>
      <c r="M881" s="5">
        <v>7.9000000000000001E-2</v>
      </c>
      <c r="N881" s="5">
        <v>8.4000000000000005E-2</v>
      </c>
      <c r="O881" s="5">
        <v>8.5999999999999993E-2</v>
      </c>
      <c r="P881" s="5">
        <v>8.7999999999999995E-2</v>
      </c>
      <c r="Q881" s="5">
        <v>9.6000000000000002E-2</v>
      </c>
      <c r="R881" s="5">
        <v>0.104</v>
      </c>
      <c r="S881" s="5">
        <v>0.11600000000000001</v>
      </c>
      <c r="T881" s="5">
        <v>0.129</v>
      </c>
      <c r="U881" s="5">
        <v>0.13600000000000001</v>
      </c>
      <c r="V881" s="5">
        <v>0.14399999999999999</v>
      </c>
      <c r="W881" s="5">
        <v>0.11600000000000001</v>
      </c>
      <c r="X881" s="5">
        <v>0.122</v>
      </c>
      <c r="Y881" s="5">
        <v>0.06</v>
      </c>
      <c r="Z881" s="5">
        <v>2.1000000000000001E-2</v>
      </c>
      <c r="AA881" s="5">
        <v>4.5999999999999999E-2</v>
      </c>
      <c r="AB881" s="5">
        <v>5.5E-2</v>
      </c>
      <c r="AC881" s="5">
        <v>0.113</v>
      </c>
      <c r="AD881" s="5">
        <v>0.107</v>
      </c>
      <c r="AE881" s="5">
        <v>8.5999999999999993E-2</v>
      </c>
      <c r="AF881" s="5">
        <v>8.5000000000000006E-2</v>
      </c>
      <c r="AG881" s="5">
        <v>9.9000000000000005E-2</v>
      </c>
      <c r="AH881" s="29" t="s">
        <v>369</v>
      </c>
      <c r="AI881" s="27" t="str">
        <f t="shared" si="181"/>
        <v/>
      </c>
      <c r="AJ881" s="36" t="str">
        <f t="shared" si="175"/>
        <v/>
      </c>
    </row>
    <row r="882" spans="1:36" x14ac:dyDescent="0.35">
      <c r="A882" s="4" t="s">
        <v>216</v>
      </c>
      <c r="B882" s="9" t="s">
        <v>217</v>
      </c>
      <c r="C882" s="9" t="s">
        <v>169</v>
      </c>
      <c r="D882" s="9" t="s">
        <v>170</v>
      </c>
      <c r="E882" s="5">
        <v>2.9000000000000001E-2</v>
      </c>
      <c r="F882" s="5">
        <v>2.9000000000000001E-2</v>
      </c>
      <c r="G882" s="5">
        <v>3.2000000000000001E-2</v>
      </c>
      <c r="H882" s="5">
        <v>3.2000000000000001E-2</v>
      </c>
      <c r="I882" s="5">
        <v>0.04</v>
      </c>
      <c r="J882" s="5">
        <v>3.9E-2</v>
      </c>
      <c r="K882" s="5">
        <v>4.2999999999999997E-2</v>
      </c>
      <c r="L882" s="5">
        <v>4.7E-2</v>
      </c>
      <c r="M882" s="5">
        <v>4.5999999999999999E-2</v>
      </c>
      <c r="N882" s="5">
        <v>4.9000000000000002E-2</v>
      </c>
      <c r="O882" s="5">
        <v>0.05</v>
      </c>
      <c r="P882" s="5">
        <v>5.1999999999999998E-2</v>
      </c>
      <c r="Q882" s="5">
        <v>5.5E-2</v>
      </c>
      <c r="R882" s="5">
        <v>0.06</v>
      </c>
      <c r="S882" s="5">
        <v>6.7000000000000004E-2</v>
      </c>
      <c r="T882" s="5">
        <v>7.6999999999999999E-2</v>
      </c>
      <c r="U882" s="5">
        <v>7.6999999999999999E-2</v>
      </c>
      <c r="V882" s="5">
        <v>8.2000000000000003E-2</v>
      </c>
      <c r="W882" s="5">
        <v>8.6999999999999994E-2</v>
      </c>
      <c r="X882" s="5">
        <v>9.5000000000000001E-2</v>
      </c>
      <c r="Y882" s="5">
        <v>9.7000000000000003E-2</v>
      </c>
      <c r="Z882" s="5">
        <v>0.106</v>
      </c>
      <c r="AA882" s="5">
        <v>0.114</v>
      </c>
      <c r="AB882" s="5">
        <v>9.1999999999999998E-2</v>
      </c>
      <c r="AC882" s="5">
        <v>7.4999999999999997E-2</v>
      </c>
      <c r="AD882" s="5">
        <v>0.11</v>
      </c>
      <c r="AE882" s="5">
        <v>4.4999999999999998E-2</v>
      </c>
      <c r="AF882" s="5">
        <v>4.2999999999999997E-2</v>
      </c>
      <c r="AG882" s="5">
        <v>4.2000000000000003E-2</v>
      </c>
      <c r="AH882" s="29" t="s">
        <v>369</v>
      </c>
      <c r="AI882" s="27" t="str">
        <f t="shared" si="181"/>
        <v/>
      </c>
      <c r="AJ882" s="36" t="str">
        <f t="shared" si="175"/>
        <v/>
      </c>
    </row>
    <row r="883" spans="1:36" x14ac:dyDescent="0.35">
      <c r="A883" s="4" t="s">
        <v>216</v>
      </c>
      <c r="B883" s="9" t="s">
        <v>217</v>
      </c>
      <c r="C883" s="9" t="s">
        <v>171</v>
      </c>
      <c r="D883" s="9" t="s">
        <v>172</v>
      </c>
      <c r="E883" s="5">
        <v>0.19400000000000001</v>
      </c>
      <c r="F883" s="5">
        <v>0.186</v>
      </c>
      <c r="G883" s="5">
        <v>0.18099999999999999</v>
      </c>
      <c r="H883" s="5">
        <v>0.17899999999999999</v>
      </c>
      <c r="I883" s="5">
        <v>0.251</v>
      </c>
      <c r="J883" s="5">
        <v>0.22700000000000001</v>
      </c>
      <c r="K883" s="5">
        <v>0.25800000000000001</v>
      </c>
      <c r="L883" s="5">
        <v>0.28199999999999997</v>
      </c>
      <c r="M883" s="5">
        <v>0.27900000000000003</v>
      </c>
      <c r="N883" s="5">
        <v>0.29899999999999999</v>
      </c>
      <c r="O883" s="5">
        <v>0.30399999999999999</v>
      </c>
      <c r="P883" s="5">
        <v>0.315</v>
      </c>
      <c r="Q883" s="5">
        <v>0.33800000000000002</v>
      </c>
      <c r="R883" s="5">
        <v>0.36099999999999999</v>
      </c>
      <c r="S883" s="5">
        <v>0.39900000000000002</v>
      </c>
      <c r="T883" s="5">
        <v>0.38800000000000001</v>
      </c>
      <c r="U883" s="5">
        <v>0.40600000000000003</v>
      </c>
      <c r="V883" s="5">
        <v>0.42299999999999999</v>
      </c>
      <c r="W883" s="5">
        <v>0.46600000000000003</v>
      </c>
      <c r="X883" s="5">
        <v>0.40899999999999997</v>
      </c>
      <c r="Y883" s="5">
        <v>0.373</v>
      </c>
      <c r="Z883" s="5">
        <v>0.36499999999999999</v>
      </c>
      <c r="AA883" s="5">
        <v>0.38300000000000001</v>
      </c>
      <c r="AB883" s="5">
        <v>0.42499999999999999</v>
      </c>
      <c r="AC883" s="5">
        <v>0.56799999999999995</v>
      </c>
      <c r="AD883" s="5">
        <v>0.47699999999999998</v>
      </c>
      <c r="AE883" s="5">
        <v>0.52600000000000002</v>
      </c>
      <c r="AF883" s="5">
        <v>0.52300000000000002</v>
      </c>
      <c r="AG883" s="5">
        <v>0.627</v>
      </c>
      <c r="AH883" s="29" t="s">
        <v>369</v>
      </c>
      <c r="AI883" s="27" t="str">
        <f t="shared" si="181"/>
        <v/>
      </c>
      <c r="AJ883" s="36" t="str">
        <f t="shared" si="175"/>
        <v/>
      </c>
    </row>
    <row r="884" spans="1:36" x14ac:dyDescent="0.35">
      <c r="A884" s="4" t="s">
        <v>216</v>
      </c>
      <c r="B884" s="9" t="s">
        <v>217</v>
      </c>
      <c r="C884" s="9" t="s">
        <v>173</v>
      </c>
      <c r="D884" s="9" t="s">
        <v>174</v>
      </c>
      <c r="AH884" s="29" t="s">
        <v>369</v>
      </c>
      <c r="AI884" s="27" t="str">
        <f t="shared" si="181"/>
        <v/>
      </c>
      <c r="AJ884" s="36" t="str">
        <f t="shared" si="175"/>
        <v/>
      </c>
    </row>
    <row r="885" spans="1:36" x14ac:dyDescent="0.35">
      <c r="A885" s="4" t="s">
        <v>216</v>
      </c>
      <c r="B885" s="9" t="s">
        <v>217</v>
      </c>
      <c r="C885" s="9" t="s">
        <v>175</v>
      </c>
      <c r="D885" s="9" t="s">
        <v>176</v>
      </c>
      <c r="AH885" s="29" t="s">
        <v>369</v>
      </c>
      <c r="AI885" s="27" t="str">
        <f t="shared" si="181"/>
        <v/>
      </c>
      <c r="AJ885" s="36" t="str">
        <f t="shared" si="175"/>
        <v/>
      </c>
    </row>
    <row r="886" spans="1:36" x14ac:dyDescent="0.35">
      <c r="A886" s="4" t="s">
        <v>216</v>
      </c>
      <c r="B886" s="9" t="s">
        <v>217</v>
      </c>
      <c r="C886" s="9" t="s">
        <v>177</v>
      </c>
      <c r="D886" s="9" t="s">
        <v>178</v>
      </c>
      <c r="E886" s="5">
        <v>0.56100000000000005</v>
      </c>
      <c r="F886" s="5">
        <v>0.497</v>
      </c>
      <c r="G886" s="5">
        <v>0.56100000000000005</v>
      </c>
      <c r="H886" s="5">
        <v>0.627</v>
      </c>
      <c r="I886" s="5">
        <v>0.70599999999999996</v>
      </c>
      <c r="J886" s="5">
        <v>0.754</v>
      </c>
      <c r="K886" s="5">
        <v>0.76900000000000002</v>
      </c>
      <c r="L886" s="5">
        <v>0.80600000000000005</v>
      </c>
      <c r="M886" s="5">
        <v>0.89800000000000002</v>
      </c>
      <c r="N886" s="5">
        <v>1.012</v>
      </c>
      <c r="O886" s="5">
        <v>1.1779999999999999</v>
      </c>
      <c r="P886" s="5">
        <v>1.226</v>
      </c>
      <c r="Q886" s="5">
        <v>1.323</v>
      </c>
      <c r="R886" s="5">
        <v>1.345</v>
      </c>
      <c r="S886" s="5">
        <v>1.3089999999999999</v>
      </c>
      <c r="T886" s="5">
        <v>1.2709999999999999</v>
      </c>
      <c r="U886" s="5">
        <v>1.288</v>
      </c>
      <c r="V886" s="5">
        <v>1.2689999999999999</v>
      </c>
      <c r="W886" s="5">
        <v>1.4019999999999999</v>
      </c>
      <c r="X886" s="5">
        <v>1.268</v>
      </c>
      <c r="Y886" s="5">
        <v>1.0329999999999999</v>
      </c>
      <c r="Z886" s="5">
        <v>0.91200000000000003</v>
      </c>
      <c r="AA886" s="5">
        <v>0.92300000000000004</v>
      </c>
      <c r="AB886" s="5">
        <v>1.0349999999999999</v>
      </c>
      <c r="AC886" s="5">
        <v>1.163</v>
      </c>
      <c r="AD886" s="5">
        <v>1.0389999999999999</v>
      </c>
      <c r="AE886" s="5">
        <v>1.0680000000000001</v>
      </c>
      <c r="AF886" s="5">
        <v>1.081</v>
      </c>
      <c r="AG886" s="5">
        <v>1.2769999999999999</v>
      </c>
      <c r="AH886" s="35" t="s">
        <v>369</v>
      </c>
      <c r="AI886" s="24">
        <f>SUM(AI887:AI895)</f>
        <v>0</v>
      </c>
      <c r="AJ886" s="25">
        <f>SUM(AJ887:AJ895)</f>
        <v>0</v>
      </c>
    </row>
    <row r="887" spans="1:36" x14ac:dyDescent="0.35">
      <c r="A887" s="4" t="s">
        <v>216</v>
      </c>
      <c r="B887" s="9" t="s">
        <v>217</v>
      </c>
      <c r="C887" s="9" t="s">
        <v>179</v>
      </c>
      <c r="D887" s="9" t="s">
        <v>180</v>
      </c>
      <c r="E887" s="5">
        <v>1.2999999999999999E-2</v>
      </c>
      <c r="F887" s="5">
        <v>1.2999999999999999E-2</v>
      </c>
      <c r="G887" s="5">
        <v>1.2E-2</v>
      </c>
      <c r="H887" s="5">
        <v>1.2999999999999999E-2</v>
      </c>
      <c r="I887" s="5">
        <v>1.6E-2</v>
      </c>
      <c r="J887" s="5">
        <v>1.7999999999999999E-2</v>
      </c>
      <c r="K887" s="5">
        <v>1.9E-2</v>
      </c>
      <c r="L887" s="5">
        <v>1.9E-2</v>
      </c>
      <c r="M887" s="5">
        <v>1.9E-2</v>
      </c>
      <c r="N887" s="5">
        <v>2.1999999999999999E-2</v>
      </c>
      <c r="O887" s="5">
        <v>2.3E-2</v>
      </c>
      <c r="P887" s="5">
        <v>2.5000000000000001E-2</v>
      </c>
      <c r="Q887" s="5">
        <v>2.7E-2</v>
      </c>
      <c r="R887" s="5">
        <v>2.5999999999999999E-2</v>
      </c>
      <c r="S887" s="5">
        <v>3.1E-2</v>
      </c>
      <c r="T887" s="5">
        <v>2.4E-2</v>
      </c>
      <c r="U887" s="5">
        <v>1.9E-2</v>
      </c>
      <c r="V887" s="5">
        <v>1.7000000000000001E-2</v>
      </c>
      <c r="W887" s="5">
        <v>1.9E-2</v>
      </c>
      <c r="X887" s="5">
        <v>1.6E-2</v>
      </c>
      <c r="Y887" s="5">
        <v>1.4E-2</v>
      </c>
      <c r="Z887" s="5">
        <v>1.7000000000000001E-2</v>
      </c>
      <c r="AA887" s="5">
        <v>1.7999999999999999E-2</v>
      </c>
      <c r="AB887" s="5">
        <v>2.7E-2</v>
      </c>
      <c r="AC887" s="5">
        <v>3.7999999999999999E-2</v>
      </c>
      <c r="AD887" s="5">
        <v>2.7E-2</v>
      </c>
      <c r="AE887" s="5">
        <v>0.03</v>
      </c>
      <c r="AF887" s="5">
        <v>4.2000000000000003E-2</v>
      </c>
      <c r="AG887" s="5">
        <v>4.7E-2</v>
      </c>
      <c r="AH887" s="29" t="s">
        <v>369</v>
      </c>
      <c r="AI887" s="27" t="str">
        <f t="shared" ref="AI887:AI895" si="182">IF(AH887="X","",AG887)</f>
        <v/>
      </c>
      <c r="AJ887" s="36" t="str">
        <f t="shared" si="175"/>
        <v/>
      </c>
    </row>
    <row r="888" spans="1:36" x14ac:dyDescent="0.35">
      <c r="A888" s="4" t="s">
        <v>216</v>
      </c>
      <c r="B888" s="9" t="s">
        <v>217</v>
      </c>
      <c r="C888" s="9" t="s">
        <v>181</v>
      </c>
      <c r="D888" s="9" t="s">
        <v>182</v>
      </c>
      <c r="E888" s="5">
        <v>1.2E-2</v>
      </c>
      <c r="F888" s="5">
        <v>1.0999999999999999E-2</v>
      </c>
      <c r="G888" s="5">
        <v>1.4E-2</v>
      </c>
      <c r="H888" s="5">
        <v>1.4999999999999999E-2</v>
      </c>
      <c r="I888" s="5">
        <v>1.6E-2</v>
      </c>
      <c r="J888" s="5">
        <v>1.7999999999999999E-2</v>
      </c>
      <c r="K888" s="5">
        <v>1.7999999999999999E-2</v>
      </c>
      <c r="L888" s="5">
        <v>1.9E-2</v>
      </c>
      <c r="M888" s="5">
        <v>3.5000000000000003E-2</v>
      </c>
      <c r="N888" s="5">
        <v>5.7000000000000002E-2</v>
      </c>
      <c r="O888" s="5">
        <v>6.9000000000000006E-2</v>
      </c>
      <c r="P888" s="5">
        <v>6.9000000000000006E-2</v>
      </c>
      <c r="Q888" s="5">
        <v>7.1999999999999995E-2</v>
      </c>
      <c r="R888" s="5">
        <v>0.10299999999999999</v>
      </c>
      <c r="S888" s="5">
        <v>8.3000000000000004E-2</v>
      </c>
      <c r="T888" s="5">
        <v>7.2999999999999995E-2</v>
      </c>
      <c r="U888" s="5">
        <v>8.8999999999999996E-2</v>
      </c>
      <c r="V888" s="5">
        <v>9.6000000000000002E-2</v>
      </c>
      <c r="W888" s="5">
        <v>7.4999999999999997E-2</v>
      </c>
      <c r="X888" s="5">
        <v>8.5999999999999993E-2</v>
      </c>
      <c r="Y888" s="5">
        <v>7.8E-2</v>
      </c>
      <c r="Z888" s="5">
        <v>6.8000000000000005E-2</v>
      </c>
      <c r="AA888" s="5">
        <v>8.4000000000000005E-2</v>
      </c>
      <c r="AB888" s="5">
        <v>8.8999999999999996E-2</v>
      </c>
      <c r="AC888" s="5">
        <v>9.6000000000000002E-2</v>
      </c>
      <c r="AD888" s="5">
        <v>7.0999999999999994E-2</v>
      </c>
      <c r="AE888" s="5">
        <v>6.2E-2</v>
      </c>
      <c r="AF888" s="5">
        <v>6.2E-2</v>
      </c>
      <c r="AG888" s="5">
        <v>6.3E-2</v>
      </c>
      <c r="AH888" s="29" t="s">
        <v>369</v>
      </c>
      <c r="AI888" s="27" t="str">
        <f t="shared" si="182"/>
        <v/>
      </c>
      <c r="AJ888" s="36" t="str">
        <f t="shared" si="175"/>
        <v/>
      </c>
    </row>
    <row r="889" spans="1:36" x14ac:dyDescent="0.35">
      <c r="A889" s="4" t="s">
        <v>216</v>
      </c>
      <c r="B889" s="9" t="s">
        <v>217</v>
      </c>
      <c r="C889" s="9" t="s">
        <v>183</v>
      </c>
      <c r="D889" s="9" t="s">
        <v>184</v>
      </c>
      <c r="AH889" s="29" t="s">
        <v>369</v>
      </c>
      <c r="AI889" s="27" t="str">
        <f t="shared" si="182"/>
        <v/>
      </c>
      <c r="AJ889" s="36" t="str">
        <f t="shared" si="175"/>
        <v/>
      </c>
    </row>
    <row r="890" spans="1:36" x14ac:dyDescent="0.35">
      <c r="A890" s="4" t="s">
        <v>216</v>
      </c>
      <c r="B890" s="9" t="s">
        <v>217</v>
      </c>
      <c r="C890" s="9" t="s">
        <v>185</v>
      </c>
      <c r="D890" s="9" t="s">
        <v>186</v>
      </c>
      <c r="E890" s="5">
        <v>0.27100000000000002</v>
      </c>
      <c r="F890" s="5">
        <v>0.23400000000000001</v>
      </c>
      <c r="G890" s="5">
        <v>0.26900000000000002</v>
      </c>
      <c r="H890" s="5">
        <v>0.29899999999999999</v>
      </c>
      <c r="I890" s="5">
        <v>0.32900000000000001</v>
      </c>
      <c r="J890" s="5">
        <v>0.34899999999999998</v>
      </c>
      <c r="K890" s="5">
        <v>0.34699999999999998</v>
      </c>
      <c r="L890" s="5">
        <v>0.371</v>
      </c>
      <c r="M890" s="5">
        <v>0.40500000000000003</v>
      </c>
      <c r="N890" s="5">
        <v>0.45</v>
      </c>
      <c r="O890" s="5">
        <v>0.54100000000000004</v>
      </c>
      <c r="P890" s="5">
        <v>0.55700000000000005</v>
      </c>
      <c r="Q890" s="5">
        <v>0.60199999999999998</v>
      </c>
      <c r="R890" s="5">
        <v>0.58499999999999996</v>
      </c>
      <c r="S890" s="5">
        <v>0.55100000000000005</v>
      </c>
      <c r="T890" s="5">
        <v>0.54300000000000004</v>
      </c>
      <c r="U890" s="5">
        <v>0.56200000000000006</v>
      </c>
      <c r="V890" s="5">
        <v>0.61</v>
      </c>
      <c r="W890" s="5">
        <v>0.73499999999999999</v>
      </c>
      <c r="X890" s="5">
        <v>0.63500000000000001</v>
      </c>
      <c r="Y890" s="5">
        <v>0.50900000000000001</v>
      </c>
      <c r="Z890" s="5">
        <v>0.44800000000000001</v>
      </c>
      <c r="AA890" s="5">
        <v>0.45900000000000002</v>
      </c>
      <c r="AB890" s="5">
        <v>0.53400000000000003</v>
      </c>
      <c r="AC890" s="5">
        <v>0.60499999999999998</v>
      </c>
      <c r="AD890" s="5">
        <v>0.505</v>
      </c>
      <c r="AE890" s="5">
        <v>0.52400000000000002</v>
      </c>
      <c r="AF890" s="5">
        <v>0.54500000000000004</v>
      </c>
      <c r="AG890" s="5">
        <v>0.63500000000000001</v>
      </c>
      <c r="AH890" s="29" t="s">
        <v>369</v>
      </c>
      <c r="AI890" s="27" t="str">
        <f t="shared" si="182"/>
        <v/>
      </c>
      <c r="AJ890" s="36" t="str">
        <f t="shared" si="175"/>
        <v/>
      </c>
    </row>
    <row r="891" spans="1:36" x14ac:dyDescent="0.35">
      <c r="A891" s="4" t="s">
        <v>216</v>
      </c>
      <c r="B891" s="9" t="s">
        <v>217</v>
      </c>
      <c r="C891" s="9" t="s">
        <v>187</v>
      </c>
      <c r="D891" s="9" t="s">
        <v>188</v>
      </c>
      <c r="AH891" s="29" t="s">
        <v>369</v>
      </c>
      <c r="AI891" s="27" t="str">
        <f t="shared" si="182"/>
        <v/>
      </c>
      <c r="AJ891" s="36" t="str">
        <f t="shared" si="175"/>
        <v/>
      </c>
    </row>
    <row r="892" spans="1:36" x14ac:dyDescent="0.35">
      <c r="A892" s="4" t="s">
        <v>216</v>
      </c>
      <c r="B892" s="9" t="s">
        <v>217</v>
      </c>
      <c r="C892" s="9" t="s">
        <v>189</v>
      </c>
      <c r="D892" s="9" t="s">
        <v>190</v>
      </c>
      <c r="E892" s="5">
        <v>0</v>
      </c>
      <c r="F892" s="5">
        <v>0</v>
      </c>
      <c r="G892" s="5">
        <v>1E-3</v>
      </c>
      <c r="H892" s="5">
        <v>1E-3</v>
      </c>
      <c r="I892" s="5">
        <v>1E-3</v>
      </c>
      <c r="J892" s="5">
        <v>1E-3</v>
      </c>
      <c r="K892" s="5">
        <v>1E-3</v>
      </c>
      <c r="L892" s="5">
        <v>1E-3</v>
      </c>
      <c r="M892" s="5">
        <v>1E-3</v>
      </c>
      <c r="N892" s="5">
        <v>1E-3</v>
      </c>
      <c r="O892" s="5">
        <v>1E-3</v>
      </c>
      <c r="P892" s="5">
        <v>1E-3</v>
      </c>
      <c r="Q892" s="5">
        <v>1E-3</v>
      </c>
      <c r="R892" s="5">
        <v>3.0000000000000001E-3</v>
      </c>
      <c r="S892" s="5">
        <v>0</v>
      </c>
      <c r="T892" s="5">
        <v>1.2999999999999999E-2</v>
      </c>
      <c r="U892" s="5">
        <v>2.5999999999999999E-2</v>
      </c>
      <c r="V892" s="5">
        <v>2.7E-2</v>
      </c>
      <c r="W892" s="5">
        <v>0.02</v>
      </c>
      <c r="X892" s="5">
        <v>1.7000000000000001E-2</v>
      </c>
      <c r="Y892" s="5">
        <v>1.4999999999999999E-2</v>
      </c>
      <c r="Z892" s="5">
        <v>0.01</v>
      </c>
      <c r="AA892" s="5">
        <v>1.0999999999999999E-2</v>
      </c>
      <c r="AB892" s="5">
        <v>8.0000000000000002E-3</v>
      </c>
      <c r="AC892" s="5">
        <v>1.0999999999999999E-2</v>
      </c>
      <c r="AD892" s="5">
        <v>6.0000000000000001E-3</v>
      </c>
      <c r="AE892" s="5">
        <v>7.0000000000000001E-3</v>
      </c>
      <c r="AF892" s="5">
        <v>6.0000000000000001E-3</v>
      </c>
      <c r="AG892" s="5">
        <v>8.9999999999999993E-3</v>
      </c>
      <c r="AH892" s="29" t="s">
        <v>369</v>
      </c>
      <c r="AI892" s="27" t="str">
        <f t="shared" si="182"/>
        <v/>
      </c>
      <c r="AJ892" s="36" t="str">
        <f t="shared" si="175"/>
        <v/>
      </c>
    </row>
    <row r="893" spans="1:36" x14ac:dyDescent="0.35">
      <c r="A893" s="4" t="s">
        <v>216</v>
      </c>
      <c r="B893" s="9" t="s">
        <v>217</v>
      </c>
      <c r="C893" s="9" t="s">
        <v>191</v>
      </c>
      <c r="D893" s="9" t="s">
        <v>192</v>
      </c>
      <c r="E893" s="5">
        <v>7.5999999999999998E-2</v>
      </c>
      <c r="F893" s="5">
        <v>6.2E-2</v>
      </c>
      <c r="G893" s="5">
        <v>8.6999999999999994E-2</v>
      </c>
      <c r="H893" s="5">
        <v>0.113</v>
      </c>
      <c r="I893" s="5">
        <v>0.11799999999999999</v>
      </c>
      <c r="J893" s="5">
        <v>0.121</v>
      </c>
      <c r="K893" s="5">
        <v>0.123</v>
      </c>
      <c r="L893" s="5">
        <v>0.127</v>
      </c>
      <c r="M893" s="5">
        <v>0.16400000000000001</v>
      </c>
      <c r="N893" s="5">
        <v>0.17799999999999999</v>
      </c>
      <c r="O893" s="5">
        <v>0.216</v>
      </c>
      <c r="P893" s="5">
        <v>0.224</v>
      </c>
      <c r="Q893" s="5">
        <v>0.24299999999999999</v>
      </c>
      <c r="R893" s="5">
        <v>0.21199999999999999</v>
      </c>
      <c r="S893" s="5">
        <v>0.24</v>
      </c>
      <c r="T893" s="5">
        <v>0.25900000000000001</v>
      </c>
      <c r="U893" s="5">
        <v>0.217</v>
      </c>
      <c r="V893" s="5">
        <v>0.14000000000000001</v>
      </c>
      <c r="W893" s="5">
        <v>0.16</v>
      </c>
      <c r="X893" s="5">
        <v>0.16400000000000001</v>
      </c>
      <c r="Y893" s="5">
        <v>0.14000000000000001</v>
      </c>
      <c r="Z893" s="5">
        <v>0.11700000000000001</v>
      </c>
      <c r="AA893" s="5">
        <v>0.109</v>
      </c>
      <c r="AB893" s="5">
        <v>0.14899999999999999</v>
      </c>
      <c r="AC893" s="5">
        <v>0.151</v>
      </c>
      <c r="AD893" s="5">
        <v>0.13800000000000001</v>
      </c>
      <c r="AE893" s="5">
        <v>0.14499999999999999</v>
      </c>
      <c r="AF893" s="5">
        <v>0.17499999999999999</v>
      </c>
      <c r="AG893" s="5">
        <v>0.248</v>
      </c>
      <c r="AH893" s="29" t="s">
        <v>369</v>
      </c>
      <c r="AI893" s="27" t="str">
        <f t="shared" si="182"/>
        <v/>
      </c>
      <c r="AJ893" s="36" t="str">
        <f t="shared" si="175"/>
        <v/>
      </c>
    </row>
    <row r="894" spans="1:36" x14ac:dyDescent="0.35">
      <c r="A894" s="4" t="s">
        <v>216</v>
      </c>
      <c r="B894" s="9" t="s">
        <v>217</v>
      </c>
      <c r="C894" s="9" t="s">
        <v>193</v>
      </c>
      <c r="D894" s="9" t="s">
        <v>194</v>
      </c>
      <c r="AH894" s="29" t="s">
        <v>369</v>
      </c>
      <c r="AI894" s="27" t="str">
        <f t="shared" si="182"/>
        <v/>
      </c>
      <c r="AJ894" s="36" t="str">
        <f t="shared" si="175"/>
        <v/>
      </c>
    </row>
    <row r="895" spans="1:36" x14ac:dyDescent="0.35">
      <c r="A895" s="4" t="s">
        <v>216</v>
      </c>
      <c r="B895" s="9" t="s">
        <v>217</v>
      </c>
      <c r="C895" s="9" t="s">
        <v>195</v>
      </c>
      <c r="D895" s="9" t="s">
        <v>196</v>
      </c>
      <c r="E895" s="5">
        <v>0.189</v>
      </c>
      <c r="F895" s="5">
        <v>0.17599999999999999</v>
      </c>
      <c r="G895" s="5">
        <v>0.17899999999999999</v>
      </c>
      <c r="H895" s="5">
        <v>0.187</v>
      </c>
      <c r="I895" s="5">
        <v>0.22700000000000001</v>
      </c>
      <c r="J895" s="5">
        <v>0.247</v>
      </c>
      <c r="K895" s="5">
        <v>0.26200000000000001</v>
      </c>
      <c r="L895" s="5">
        <v>0.26900000000000002</v>
      </c>
      <c r="M895" s="5">
        <v>0.27300000000000002</v>
      </c>
      <c r="N895" s="5">
        <v>0.30299999999999999</v>
      </c>
      <c r="O895" s="5">
        <v>0.32800000000000001</v>
      </c>
      <c r="P895" s="5">
        <v>0.35</v>
      </c>
      <c r="Q895" s="5">
        <v>0.377</v>
      </c>
      <c r="R895" s="5">
        <v>0.41599999999999998</v>
      </c>
      <c r="S895" s="5">
        <v>0.40500000000000003</v>
      </c>
      <c r="T895" s="5">
        <v>0.36</v>
      </c>
      <c r="U895" s="5">
        <v>0.375</v>
      </c>
      <c r="V895" s="5">
        <v>0.38</v>
      </c>
      <c r="W895" s="5">
        <v>0.39300000000000002</v>
      </c>
      <c r="X895" s="5">
        <v>0.35099999999999998</v>
      </c>
      <c r="Y895" s="5">
        <v>0.27600000000000002</v>
      </c>
      <c r="Z895" s="5">
        <v>0.251</v>
      </c>
      <c r="AA895" s="5">
        <v>0.24299999999999999</v>
      </c>
      <c r="AB895" s="5">
        <v>0.22900000000000001</v>
      </c>
      <c r="AC895" s="5">
        <v>0.26200000000000001</v>
      </c>
      <c r="AD895" s="5">
        <v>0.29199999999999998</v>
      </c>
      <c r="AE895" s="5">
        <v>0.3</v>
      </c>
      <c r="AF895" s="5">
        <v>0.251</v>
      </c>
      <c r="AG895" s="5">
        <v>0.27500000000000002</v>
      </c>
      <c r="AH895" s="29" t="s">
        <v>369</v>
      </c>
      <c r="AI895" s="27" t="str">
        <f t="shared" si="182"/>
        <v/>
      </c>
      <c r="AJ895" s="36" t="str">
        <f t="shared" si="175"/>
        <v/>
      </c>
    </row>
    <row r="897" spans="1:1" x14ac:dyDescent="0.35">
      <c r="A897" s="6" t="s">
        <v>219</v>
      </c>
    </row>
    <row r="898" spans="1:1" x14ac:dyDescent="0.35">
      <c r="A898" s="7" t="s">
        <v>220</v>
      </c>
    </row>
  </sheetData>
  <hyperlinks>
    <hyperlink ref="A898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Métadonnées</vt:lpstr>
      <vt:lpstr>T_3305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Ingrid Barrat</cp:lastModifiedBy>
  <dcterms:created xsi:type="dcterms:W3CDTF">2025-02-18T15:00:56Z</dcterms:created>
  <dcterms:modified xsi:type="dcterms:W3CDTF">2026-09-17T15:25:57Z</dcterms:modified>
</cp:coreProperties>
</file>